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300" windowWidth="15480" windowHeight="11640" tabRatio="606" activeTab="0"/>
  </bookViews>
  <sheets>
    <sheet name="TabSheet" sheetId="1" r:id="rId1"/>
    <sheet name="Summary" sheetId="2" r:id="rId2"/>
    <sheet name="Master Sheet" sheetId="3" r:id="rId3"/>
    <sheet name="Rooms" sheetId="4" r:id="rId4"/>
    <sheet name="Round1" sheetId="5" r:id="rId5"/>
    <sheet name="Round2" sheetId="6" r:id="rId6"/>
    <sheet name="Round3" sheetId="7" r:id="rId7"/>
    <sheet name="Round4" sheetId="8" r:id="rId8"/>
    <sheet name="Round5" sheetId="9" r:id="rId9"/>
    <sheet name="Round6" sheetId="10" r:id="rId10"/>
    <sheet name="Round7" sheetId="11" r:id="rId11"/>
    <sheet name="Random" sheetId="12" r:id="rId12"/>
    <sheet name="OpponentMatrix" sheetId="13" r:id="rId13"/>
    <sheet name="Missing" sheetId="14" r:id="rId14"/>
    <sheet name="Judges" sheetId="15" r:id="rId15"/>
    <sheet name="JudgeConflicts" sheetId="16" r:id="rId16"/>
    <sheet name="Motions" sheetId="17" r:id="rId17"/>
    <sheet name="Instructions" sheetId="18" r:id="rId18"/>
    <sheet name="Foo" sheetId="19" r:id="rId19"/>
  </sheets>
  <definedNames>
    <definedName name="_xlnm.Print_Area" localSheetId="14">'Judges'!$E$10:$G$67</definedName>
    <definedName name="_xlnm.Print_Area" localSheetId="3">'Rooms'!$A$6:$A$62</definedName>
    <definedName name="_xlnm.Print_Area" localSheetId="4">'Round1'!$A$1:$H$58</definedName>
    <definedName name="_xlnm.Print_Area" localSheetId="6">'Round3'!$A$1:$F$58</definedName>
    <definedName name="_xlnm.Print_Area" localSheetId="9">'Round6'!$A$1:$F$59</definedName>
    <definedName name="_xlnm.Print_Area" localSheetId="0">'TabSheet'!$BE$1:$BU$4</definedName>
  </definedNames>
  <calcPr fullCalcOnLoad="1"/>
</workbook>
</file>

<file path=xl/sharedStrings.xml><?xml version="1.0" encoding="utf-8"?>
<sst xmlns="http://schemas.openxmlformats.org/spreadsheetml/2006/main" count="376" uniqueCount="280">
  <si>
    <t>If you enter the number of judges as zero, no judges will be added to presentation, and has no effect on judge's assignments.</t>
  </si>
  <si>
    <t>In Judges Sheet, enter names of judges. First row must be Row 11.</t>
  </si>
  <si>
    <t>For each judge, enter name, enter 1 is judge is available ( otherwise 0 ), then a rank from 1 to the limit you specify ( the highest number is the best judge ).</t>
  </si>
  <si>
    <t>Calculated Number.</t>
  </si>
  <si>
    <t>Must be Integer.</t>
  </si>
  <si>
    <t>If the round pairing is recreated, judges info is lost.You can rerun judges macro without affecting round.</t>
  </si>
  <si>
    <t>There is a routine that will sort all AVAILABLE judges and recreate the list sorted and numbered from top rank judge to lowest.</t>
  </si>
  <si>
    <t>The sorting routine is executed automatically whenever you selected stacked or spread out judging method.</t>
  </si>
  <si>
    <t>All judges with the same rank are randomly sorted.</t>
  </si>
  <si>
    <t>Sort up to and including round:</t>
  </si>
  <si>
    <t>Judging Types:</t>
  </si>
  <si>
    <t>Last Row with a name:</t>
  </si>
  <si>
    <t>Note: Any judge with the same rank with be randomly sorted.</t>
  </si>
  <si>
    <t>Total Available Judges:</t>
  </si>
  <si>
    <t>Round to Add Judges to:</t>
  </si>
  <si>
    <t>Judge's Name</t>
  </si>
  <si>
    <t>Maximum Judge's Rank:</t>
  </si>
  <si>
    <t>Rank (1-Max)</t>
  </si>
  <si>
    <t>Enter 0 for Teams and 1 for Codes.</t>
  </si>
  <si>
    <t>This sheet allows maximum flexibity for pairings, judges assignments and creates a Powerpoint Presentation.</t>
  </si>
  <si>
    <t>In TabSheet, scroll to the right after the data entry for rounds, and you will find the columns that have tab results up to and including a particular round.</t>
  </si>
  <si>
    <t>You have full flexibility to match any teams you wish. You can manually choose pull-ups, and/or adjust matchups for Gov/Opp.</t>
  </si>
  <si>
    <t>You can delete rows of teams as needed, or add rows/teams by using fill down.</t>
  </si>
  <si>
    <t>If you wanted, you could hide columns for room rank and records and then print or display this sheet for all to see.</t>
  </si>
  <si>
    <t>Judges are NOT added when round is created; you must run separate macro in the Judges Sheet.</t>
  </si>
  <si>
    <t>Once presentation macro is run, it can be saved, or edited as desired.</t>
  </si>
  <si>
    <t>Basic Data Entry:</t>
  </si>
  <si>
    <t>Tabbing Info:</t>
  </si>
  <si>
    <t>DO NOT DELETE the columns for rankings up to round 1, even if two rounds are random.</t>
  </si>
  <si>
    <t xml:space="preserve">The Summary Sheet contains only the W/L and average speaks. All data is copied into this sheet. Use this to print and distribute. </t>
  </si>
  <si>
    <t>Any questions, email Chris George at:</t>
  </si>
  <si>
    <t>There is no error checking to see that you have entered this correctly!</t>
  </si>
  <si>
    <t>To Create Powerpoint Presentation:</t>
  </si>
  <si>
    <t>Any backgrounds, etc. can be changed. First screen can be changed as needed, but CANNOT be deleted.</t>
  </si>
  <si>
    <t>In second screen, do NOT change the "R". Round number is copied in.</t>
  </si>
  <si>
    <t>Available</t>
  </si>
  <si>
    <t>To Add Judges:</t>
  </si>
  <si>
    <t>Judges in PowerPt?</t>
  </si>
  <si>
    <t>For each round, enter a judge's total score, and then enter 1 if the team won the round, or leave as 0 if they lost.</t>
  </si>
  <si>
    <t>You will need to change this number if you deleted ANY columns from TabSheet.</t>
  </si>
  <si>
    <t>In Master Sheet, enter the following information, and DO NOT CHANGE the location of ANY cells.</t>
  </si>
  <si>
    <t>Round entered is number to be CREATED. If round 2 is completed, enter 3.</t>
  </si>
  <si>
    <t>Enter number of rooms, then add in specific room numbers starting in row 10.</t>
  </si>
  <si>
    <t>Rooms are randomly sorted, however, to help the CA, the room rank ( as you entered letters ) is printed along with with records of teams in the room.</t>
  </si>
  <si>
    <t>Round 1</t>
  </si>
  <si>
    <t>Round 2</t>
  </si>
  <si>
    <t>Round 3</t>
  </si>
  <si>
    <t>Round 4</t>
  </si>
  <si>
    <t>Up to Round 2</t>
  </si>
  <si>
    <t>Up to Round 3</t>
  </si>
  <si>
    <t>Up to Round 4</t>
  </si>
  <si>
    <t>Rank</t>
  </si>
  <si>
    <t>Team</t>
  </si>
  <si>
    <t>Names</t>
  </si>
  <si>
    <t>Code</t>
  </si>
  <si>
    <t>J1</t>
  </si>
  <si>
    <t>J2</t>
  </si>
  <si>
    <t>J3</t>
  </si>
  <si>
    <t>J4</t>
  </si>
  <si>
    <t>J5</t>
  </si>
  <si>
    <t>Avg.</t>
  </si>
  <si>
    <t>W/L</t>
  </si>
  <si>
    <t>Wins</t>
  </si>
  <si>
    <t>Score</t>
  </si>
  <si>
    <t># of Rooms:</t>
  </si>
  <si>
    <t>Govs</t>
  </si>
  <si>
    <t>Pair</t>
  </si>
  <si>
    <t>Up to Round 1</t>
  </si>
  <si>
    <t>Round 6</t>
  </si>
  <si>
    <t>Round 5</t>
  </si>
  <si>
    <t>Overall</t>
  </si>
  <si>
    <t>Up to Round 5</t>
  </si>
  <si>
    <t>Govs Column:</t>
  </si>
  <si>
    <t>Win</t>
  </si>
  <si>
    <t>Code or Team?</t>
  </si>
  <si>
    <t>Enter numerical value of column containing Govs.</t>
  </si>
  <si>
    <t>CG Tabs Program Instructions:</t>
  </si>
  <si>
    <t>Column A for rank is manually entered and copied - should NOT be deleted.</t>
  </si>
  <si>
    <t>If extra columns with names, etc. are not needed they can be hidden or deleted.</t>
  </si>
  <si>
    <t xml:space="preserve">              </t>
  </si>
  <si>
    <t>Once tab is sorted, then MANUALLY pair match-ups. You start with an "a" in the number one room, then "b", etc.</t>
  </si>
  <si>
    <t>Gov / Opp split be automatically evened up, or coin will be flipped if tied.</t>
  </si>
  <si>
    <t>Enter path and file name of PowerPoint template.</t>
  </si>
  <si>
    <t>Enter Column number for "Govs" in TabSheet, this is crticial!</t>
  </si>
  <si>
    <t>When button is pushed, draw is created using pairings as assigned.</t>
  </si>
  <si>
    <t>In the template, do NOT change the number of slides.</t>
  </si>
  <si>
    <t>In third slide, the title may be changed, the title of team may be also, but DO NOT change text "Gov", "Opp" or "R".</t>
  </si>
  <si>
    <t>In fourth slide, do not change "M", this is where the motion gets copied to.</t>
  </si>
  <si>
    <t>Round</t>
  </si>
  <si>
    <t>Motion</t>
  </si>
  <si>
    <t>With no pull-ups, letters can be</t>
  </si>
  <si>
    <t>Do not use "/" in the name of team name !!</t>
  </si>
  <si>
    <t>Random Rounds:</t>
  </si>
  <si>
    <t>ShortCut Macros:</t>
  </si>
  <si>
    <t>Hide/Show Code Names:</t>
  </si>
  <si>
    <t>Judging Conflict Matrix</t>
  </si>
  <si>
    <t>Judging Analysis:</t>
  </si>
  <si>
    <t>The motion is copied in from the motions sheet.</t>
  </si>
  <si>
    <t>This sheet ONLY does team standings. For individual standings, use a separate spreadsheet.</t>
  </si>
  <si>
    <t>Make sure school names differ ONLY by the last letter, i.e. "A" or "B", etc.</t>
  </si>
  <si>
    <t>Once a round is created, any changes such as switiching rooms, etc. may be made manually.</t>
  </si>
  <si>
    <t>assigned directly. Must sort first.</t>
  </si>
  <si>
    <t>Program determines school protection based on spelling of team names - only the letter code can vary.</t>
  </si>
  <si>
    <t>Decide whether school names, or codes will be used to put in the draw.</t>
  </si>
  <si>
    <t>Enter last row number that contains a judge's name. ( to make easier just pick a really big number )</t>
  </si>
  <si>
    <t>After Macro is run, any changes may be made  manually in the Round Sheet. ( but use cut and paste )</t>
  </si>
  <si>
    <t>If codes are used, you can use the macro to display the team names temporarily in the draw sheet.</t>
  </si>
  <si>
    <t xml:space="preserve">The hide button removes the team names without changing the draw. </t>
  </si>
  <si>
    <t>You must remove team names before running any powerpoint or else they will be copied in.</t>
  </si>
  <si>
    <t>You do need to run the hide codes before doing any judging analysis.</t>
  </si>
  <si>
    <t>By creating the matrix, you copy all team names into rows and all judges in as column headings.</t>
  </si>
  <si>
    <t>Any additions later to teams and judges will require you to MANUALLY add ( use copy and paste to do so ).</t>
  </si>
  <si>
    <t>Put an "x" or any other character where there is a conflict - program looks for non-empty fields only.</t>
  </si>
  <si>
    <t>After judges are added, run judging analysis to check for conflicts or how many times you have judged someone.</t>
  </si>
  <si>
    <t>First of all, any conflicts are shown in RED. The team(s) in conflict are listed as Gov or Opp.</t>
  </si>
  <si>
    <t>Anyone who is judging a team for at least the second time is listed in BLUE - it will show which team judge has seen before and how many times.</t>
  </si>
  <si>
    <t>In order to be useful, all judges in previous round sheets must be accurate.</t>
  </si>
  <si>
    <t>If conflicts must be resolved, then use CUT AND PASTE to swap entries aorund.</t>
  </si>
  <si>
    <t>When changes are made, then rerun analysis routine.</t>
  </si>
  <si>
    <t>Running remove analysis clears all notations about judging issues and turns everyone back to black.</t>
  </si>
  <si>
    <t xml:space="preserve">   the formulas in columns BE and BF to account for missing columns, and you must change the GOVS column number.</t>
  </si>
  <si>
    <t>In Tabsheet, enter Team Name ( i.e. LCC A ), last names of debaters, and team code in Columns B, C, and D respectively.</t>
  </si>
  <si>
    <t>IMPORTANT: In Master Sheet, you must enter the column NUMBER of the column that contains the number of "GOVS" a team has had.</t>
  </si>
  <si>
    <t>After each round, the number of Gov/Opp is automatically calculated.</t>
  </si>
  <si>
    <t>Debate Same School in Round 2?</t>
  </si>
  <si>
    <t>cgeorge@videotron.ca</t>
  </si>
  <si>
    <t>Ctrl - K jumps to Opponent Matrix</t>
  </si>
  <si>
    <t>Ctrl - R jumps to current round sheet</t>
  </si>
  <si>
    <t>Ctrl - T jumps to TabSheet</t>
  </si>
  <si>
    <t>Ctrl - M jumps to Master Sheet</t>
  </si>
  <si>
    <t>Ctrl - J jumps to the judging sheet.</t>
  </si>
  <si>
    <t>This sheet is available on the QSDA website at:</t>
  </si>
  <si>
    <t>http://www.qsda.net</t>
  </si>
  <si>
    <t>Column C is used to enter last name, but if not wanted, should be HIDDEN, not deleted.</t>
  </si>
  <si>
    <t>Column D for codes is optional. If using codes, be sure that the codes value in Master Sheet is 1, otherwise it should be 0.</t>
  </si>
  <si>
    <t>Previous Opponents Matrix:</t>
  </si>
  <si>
    <t>Running this macro creates a matrix in the sheet OpponentMatrix which lists all schools ( and codes if they were used ) along with each opponent debated by round.</t>
  </si>
  <si>
    <t>It will also list the opponents for the upcoming round based on the pairings in the tabs column.</t>
  </si>
  <si>
    <t>To use this, you must have paired, but must not have run the create round.</t>
  </si>
  <si>
    <t>Any repeat match-ups will show in red, any school on school match-ups appear in blue, and a combination of both show in green.</t>
  </si>
  <si>
    <t>After running this, you can change pairings and run this macro again until you are satisfied.</t>
  </si>
  <si>
    <t>Remember you must still create the round.</t>
  </si>
  <si>
    <t>For random pairings ( for random rounds ) you can still use the rankings. The highest ranked judges will be chairs.</t>
  </si>
  <si>
    <t>In Master Sheet, enter (max) number of judges that will be in any room ONLY IF you wish the judges to show in the Powerpoint.</t>
  </si>
  <si>
    <t>Do not delete slide five. The program has been changed so that the draw as it appears is copied in here, 15 rooms per slide.</t>
  </si>
  <si>
    <t>A new feature alllows TWO rooms per slide. You must change the number on Master Sheet, and you MUST USE THE modified template.</t>
  </si>
  <si>
    <t>Number</t>
  </si>
  <si>
    <t>Sorted Judges</t>
  </si>
  <si>
    <t>Break</t>
  </si>
  <si>
    <t>Final</t>
  </si>
  <si>
    <t>n</t>
  </si>
  <si>
    <t>Method</t>
  </si>
  <si>
    <t>Top Rooms:</t>
  </si>
  <si>
    <t>Bottom Rooms:</t>
  </si>
  <si>
    <t>Start</t>
  </si>
  <si>
    <t>Finish</t>
  </si>
  <si>
    <t>Max. Jud.</t>
  </si>
  <si>
    <t>Total Jud.</t>
  </si>
  <si>
    <t>Automatically resolve conflicts?</t>
  </si>
  <si>
    <t>CUSID Style with Odd Judges: ( Vinay's Method )</t>
  </si>
  <si>
    <t>Method 1 is spread out, Method 2 is stacked.</t>
  </si>
  <si>
    <t>Things to be sure about when entering numbers above.</t>
  </si>
  <si>
    <t>Judges will ALWAYS be odd in top, and must be a valid number.</t>
  </si>
  <si>
    <t>Finish must be equal to number of rooms.</t>
  </si>
  <si>
    <t>Maximum Judges can only be 1 or 3 or 5.</t>
  </si>
  <si>
    <t>Total Judges must equal number available.</t>
  </si>
  <si>
    <t>What happens:</t>
  </si>
  <si>
    <t>In bottom, it will put Max, Max-2, and will slot extra somewhere.</t>
  </si>
  <si>
    <t>Start Top must be 1 and Bottom Start must be 1 more than Top Finish.</t>
  </si>
  <si>
    <t>In top, it will put either Max. or Max. - 2 judges only.</t>
  </si>
  <si>
    <t>Enter 3 for CUSID Style with parameters below. ( NOT RANDOM ROUNDS )</t>
  </si>
  <si>
    <t>Judging Analysis Round:</t>
  </si>
  <si>
    <t>Judging Type (0 - 4):</t>
  </si>
  <si>
    <t>Round 7</t>
  </si>
  <si>
    <t>Up to Round 6</t>
  </si>
  <si>
    <t>Rooms ( must start in row 6):</t>
  </si>
  <si>
    <t>Quarters</t>
  </si>
  <si>
    <t>Semis</t>
  </si>
  <si>
    <t>Finals</t>
  </si>
  <si>
    <t>Bracketing:</t>
  </si>
  <si>
    <t>Bracketed Round # to CREATE:</t>
  </si>
  <si>
    <t>PowerPT Template:</t>
  </si>
  <si>
    <t>Enter 0 for nothing added, or number of columns containing judges in Round Sheet.</t>
  </si>
  <si>
    <t>Analysis:</t>
  </si>
  <si>
    <t>Powerpoint:</t>
  </si>
  <si>
    <t>Round for Powerpoint:</t>
  </si>
  <si>
    <t>Rooms on each Short Slide:</t>
  </si>
  <si>
    <t>1 means</t>
  </si>
  <si>
    <t>it is ok.</t>
  </si>
  <si>
    <t xml:space="preserve">Hide Team Names in Round: </t>
  </si>
  <si>
    <t xml:space="preserve">Show Team Names in Round: </t>
  </si>
  <si>
    <t>Number of Copies of Rooms ( 1 or 2 ):</t>
  </si>
  <si>
    <t>Rooms on each Slide ( 1 or 2 ):</t>
  </si>
  <si>
    <t>Up to Round 7</t>
  </si>
  <si>
    <t>Initial</t>
  </si>
  <si>
    <t>Configuration:</t>
  </si>
  <si>
    <t>NOTE: Running create random rounds</t>
  </si>
  <si>
    <t>will erase all previously created</t>
  </si>
  <si>
    <t>random rounds.</t>
  </si>
  <si>
    <t>( FOR BRACKETED ROUNDS SORT TAB FIRST! )</t>
  </si>
  <si>
    <t>Enter 0 for stacked, this will out top judges and put in top rooms. ( EQUAL )</t>
  </si>
  <si>
    <t>Enter 1 to spread out high ranked judges amongst all rooms. ( EQUAL )</t>
  </si>
  <si>
    <t>Enter 2 for random judges assignment. ( EQUAL judges per room )</t>
  </si>
  <si>
    <t>Enter 4 to spread out judges with ODD number in random rounds.</t>
  </si>
  <si>
    <t>Clear Matrix Sheet?</t>
  </si>
  <si>
    <t>round 7 motion</t>
  </si>
  <si>
    <t>motion</t>
  </si>
  <si>
    <t>St.Dev.</t>
  </si>
  <si>
    <t>St. Dev</t>
  </si>
  <si>
    <t>C:\Documents and Settings\cgeorge\Desktop\Queens\queens_template.ppt</t>
  </si>
  <si>
    <t>Rooms 1 to 26: "a" to "z"</t>
  </si>
  <si>
    <t>Rooms 27 to 52: "A" to "Z"</t>
  </si>
  <si>
    <t>Rooms 53 to 62: "0" to "9"</t>
  </si>
  <si>
    <t>Rooms 63 to 69: colon(:), semi-colon(;)</t>
  </si>
  <si>
    <t>less than (&lt;), equals (=), greater than (&gt;)</t>
  </si>
  <si>
    <t>question mark (?), at (@)</t>
  </si>
  <si>
    <t>Lower Canada College A</t>
  </si>
  <si>
    <t>Lower Canada College B</t>
  </si>
  <si>
    <t>Reseed Bracket ( enter 0 or 1 ) ?</t>
  </si>
  <si>
    <t>Middle (m) or Bottom (b) Pullup ?</t>
  </si>
  <si>
    <t>m</t>
  </si>
  <si>
    <t>Do NOT Delete This Sheet.</t>
  </si>
  <si>
    <t>Number of Random Rounds ( 1 to 4 ):</t>
  </si>
  <si>
    <t>Chris George</t>
  </si>
  <si>
    <t>This data is entered once in these columns, and automatically copied to other spots in other sheets including the Summary Sheet.</t>
  </si>
  <si>
    <t>There are spots for 5 judges per room, columns not needed can be hidden.</t>
  </si>
  <si>
    <t>If there are less than 7 rounds, you may delete all columns for extra rounds in TabSheet, and SummarySheet, BUT YOU MUST manually change</t>
  </si>
  <si>
    <t>You can use the macro on the Master Sheet to sort the tab up to a particular round.</t>
  </si>
  <si>
    <t>If there are more than 26 rooms, start with 0,1,2.. followed by the 7 other characters identified in the Master Sheet. MAX IS 138 teams or 69 rooms.</t>
  </si>
  <si>
    <t xml:space="preserve">If there are more than 26 rooms, re-start with "A" for room 27, etc. </t>
  </si>
  <si>
    <t>WHILE ALL DATA CAN BE MANUALLY DONE, "QUICKTAB" WILL PLACE THE LETTERS AUTOMATICALLY. AFTER IT HAS DONE SO, YOU</t>
  </si>
  <si>
    <t>ARE FREE TO CHANGE ANY ENTRY YOU WANT.</t>
  </si>
  <si>
    <t>Up to FOUR random rounds can be created with school protection, and switch sides if there are 2 rounds, and will not debate a team twice.</t>
  </si>
  <si>
    <t>All random rounds are automatically copied into the sheet  "Random".</t>
  </si>
  <si>
    <t>To Create Bracketed Round Pairings:</t>
  </si>
  <si>
    <t>Once you have created round, you can change anything you want manuallly in the appropriate sheet, although you should do this before creating round</t>
  </si>
  <si>
    <t>Enter judging assignment type as described in Judges Sheet. ( SUGGEST ALWAYS TO USE TYPE FOUR )</t>
  </si>
  <si>
    <t>Do NOT rerun matrix creation or else ALL data is lost.( NEW FEATURE CAN SIMPLY ADD NAMES )</t>
  </si>
  <si>
    <t>Toronto French School D</t>
  </si>
  <si>
    <t>Toronto French School E</t>
  </si>
  <si>
    <t>Havergal College B</t>
  </si>
  <si>
    <t>Pickering College C</t>
  </si>
  <si>
    <t>York School C</t>
  </si>
  <si>
    <t>Lisgar C</t>
  </si>
  <si>
    <t>Adduco A</t>
  </si>
  <si>
    <t>St. Mary's Academy C</t>
  </si>
  <si>
    <t>BC Debate A</t>
  </si>
  <si>
    <t>White Oaks A</t>
  </si>
  <si>
    <t>White Oaks B</t>
  </si>
  <si>
    <t>Thornhill A</t>
  </si>
  <si>
    <t>Sacred Heart C</t>
  </si>
  <si>
    <t>Country Day School B</t>
  </si>
  <si>
    <t>Country Day School E</t>
  </si>
  <si>
    <t>West Point Grey C</t>
  </si>
  <si>
    <t>West Point Grey D</t>
  </si>
  <si>
    <t>Sydenham A</t>
  </si>
  <si>
    <t>T</t>
  </si>
  <si>
    <t>U</t>
  </si>
  <si>
    <t>V</t>
  </si>
  <si>
    <t>W</t>
  </si>
  <si>
    <t>X</t>
  </si>
  <si>
    <t>Y</t>
  </si>
  <si>
    <t>Z</t>
  </si>
  <si>
    <t>The round is scrambled.</t>
  </si>
  <si>
    <t>MUST BE UPDATED TO CORRECT NUMBER.</t>
  </si>
  <si>
    <t>Building 101</t>
  </si>
  <si>
    <t>Building 102</t>
  </si>
  <si>
    <t>Building 103</t>
  </si>
  <si>
    <t>Building 104</t>
  </si>
  <si>
    <t>Building 105</t>
  </si>
  <si>
    <t>Building 106</t>
  </si>
  <si>
    <t>Building 107</t>
  </si>
  <si>
    <t>Building 108</t>
  </si>
  <si>
    <t>round 1 motion</t>
  </si>
  <si>
    <t>round 2 motion</t>
  </si>
  <si>
    <t>round 3 motion</t>
  </si>
  <si>
    <t>round 4 motion</t>
  </si>
  <si>
    <t>round 5 motion</t>
  </si>
  <si>
    <t>round 6 motion</t>
  </si>
  <si>
    <t>Judges' ranks are displayed.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</si>
</sst>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</numFmts>
  <fonts count="3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9"/>
      <name val="Geneva"/>
      <family val="0"/>
    </font>
    <font>
      <u val="single"/>
      <sz val="9"/>
      <color indexed="12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12"/>
      <name val="Geneva"/>
      <family val="0"/>
    </font>
    <font>
      <sz val="10"/>
      <color indexed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Geneva"/>
      <family val="0"/>
    </font>
    <font>
      <b/>
      <sz val="10"/>
      <color indexed="8"/>
      <name val="Geneva"/>
      <family val="0"/>
    </font>
    <font>
      <b/>
      <sz val="11"/>
      <color indexed="8"/>
      <name val="Geneva"/>
      <family val="0"/>
    </font>
    <font>
      <b/>
      <sz val="14"/>
      <name val="Geneva"/>
      <family val="0"/>
    </font>
    <font>
      <sz val="9"/>
      <color indexed="39"/>
      <name val="Genev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2" borderId="1" applyNumberFormat="0" applyAlignment="0" applyProtection="0"/>
    <xf numFmtId="0" fontId="2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Continuous"/>
    </xf>
    <xf numFmtId="172" fontId="6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2" fontId="6" fillId="0" borderId="10" xfId="0" applyNumberFormat="1" applyFont="1" applyBorder="1" applyAlignment="1" quotePrefix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Continuous"/>
    </xf>
    <xf numFmtId="2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6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0" fillId="0" borderId="0" xfId="0" applyNumberFormat="1" applyAlignment="1">
      <alignment/>
    </xf>
    <xf numFmtId="2" fontId="6" fillId="0" borderId="13" xfId="0" applyNumberFormat="1" applyFont="1" applyBorder="1" applyAlignment="1" quotePrefix="1">
      <alignment horizontal="center"/>
    </xf>
    <xf numFmtId="2" fontId="7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NumberFormat="1" applyFont="1" applyFill="1" applyAlignment="1">
      <alignment horizontal="left" vertical="top"/>
    </xf>
    <xf numFmtId="0" fontId="12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34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8</xdr:col>
      <xdr:colOff>0</xdr:colOff>
      <xdr:row>20</xdr:row>
      <xdr:rowOff>0</xdr:rowOff>
    </xdr:to>
    <xdr:sp macro="[0]!CreateRound">
      <xdr:nvSpPr>
        <xdr:cNvPr id="1" name="Rectangle 1"/>
        <xdr:cNvSpPr>
          <a:spLocks/>
        </xdr:cNvSpPr>
      </xdr:nvSpPr>
      <xdr:spPr>
        <a:xfrm>
          <a:off x="3762375" y="2590800"/>
          <a:ext cx="2390775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Create Bracketed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Round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33</xdr:row>
      <xdr:rowOff>0</xdr:rowOff>
    </xdr:to>
    <xdr:sp macro="[0]!CreatePresentation">
      <xdr:nvSpPr>
        <xdr:cNvPr id="2" name="Rectangle 2"/>
        <xdr:cNvSpPr>
          <a:spLocks/>
        </xdr:cNvSpPr>
      </xdr:nvSpPr>
      <xdr:spPr>
        <a:xfrm>
          <a:off x="0" y="4572000"/>
          <a:ext cx="2409825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Create LONG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Powerpoint Presentation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8</xdr:col>
      <xdr:colOff>0</xdr:colOff>
      <xdr:row>14</xdr:row>
      <xdr:rowOff>0</xdr:rowOff>
    </xdr:to>
    <xdr:sp macro="[0]!SortTab">
      <xdr:nvSpPr>
        <xdr:cNvPr id="3" name="Rectangle 4"/>
        <xdr:cNvSpPr>
          <a:spLocks/>
        </xdr:cNvSpPr>
      </xdr:nvSpPr>
      <xdr:spPr>
        <a:xfrm>
          <a:off x="3762375" y="1676400"/>
          <a:ext cx="2390775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Sort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Tab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3</xdr:col>
      <xdr:colOff>0</xdr:colOff>
      <xdr:row>14</xdr:row>
      <xdr:rowOff>0</xdr:rowOff>
    </xdr:to>
    <xdr:sp macro="[0]!RandomRounds">
      <xdr:nvSpPr>
        <xdr:cNvPr id="4" name="Rectangle 7"/>
        <xdr:cNvSpPr>
          <a:spLocks/>
        </xdr:cNvSpPr>
      </xdr:nvSpPr>
      <xdr:spPr>
        <a:xfrm>
          <a:off x="0" y="1676400"/>
          <a:ext cx="2409825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Create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Random Rounds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3</xdr:col>
      <xdr:colOff>0</xdr:colOff>
      <xdr:row>26</xdr:row>
      <xdr:rowOff>0</xdr:rowOff>
    </xdr:to>
    <xdr:sp macro="[0]!ShowTeamNames">
      <xdr:nvSpPr>
        <xdr:cNvPr id="5" name="Rectangle 9"/>
        <xdr:cNvSpPr>
          <a:spLocks/>
        </xdr:cNvSpPr>
      </xdr:nvSpPr>
      <xdr:spPr>
        <a:xfrm>
          <a:off x="0" y="3505200"/>
          <a:ext cx="2409825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Show Team Names Beside Codes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8</xdr:col>
      <xdr:colOff>0</xdr:colOff>
      <xdr:row>26</xdr:row>
      <xdr:rowOff>0</xdr:rowOff>
    </xdr:to>
    <xdr:sp macro="[0]!HideTeamNames">
      <xdr:nvSpPr>
        <xdr:cNvPr id="6" name="Rectangle 10"/>
        <xdr:cNvSpPr>
          <a:spLocks/>
        </xdr:cNvSpPr>
      </xdr:nvSpPr>
      <xdr:spPr>
        <a:xfrm>
          <a:off x="3762375" y="3505200"/>
          <a:ext cx="2390775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Hide Team Names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Beside Codes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20</xdr:row>
      <xdr:rowOff>0</xdr:rowOff>
    </xdr:to>
    <xdr:sp macro="[0]!QuickTab">
      <xdr:nvSpPr>
        <xdr:cNvPr id="7" name="Rectangle 11"/>
        <xdr:cNvSpPr>
          <a:spLocks/>
        </xdr:cNvSpPr>
      </xdr:nvSpPr>
      <xdr:spPr>
        <a:xfrm>
          <a:off x="7505700" y="2590800"/>
          <a:ext cx="207645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Quick Tab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20</xdr:row>
      <xdr:rowOff>0</xdr:rowOff>
    </xdr:to>
    <xdr:sp macro="[0]!CheckPreviousOpponents">
      <xdr:nvSpPr>
        <xdr:cNvPr id="8" name="Rectangle 12"/>
        <xdr:cNvSpPr>
          <a:spLocks/>
        </xdr:cNvSpPr>
      </xdr:nvSpPr>
      <xdr:spPr>
        <a:xfrm>
          <a:off x="0" y="2590800"/>
          <a:ext cx="2409825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Check Matchups Before Creating Round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8</xdr:col>
      <xdr:colOff>0</xdr:colOff>
      <xdr:row>33</xdr:row>
      <xdr:rowOff>0</xdr:rowOff>
    </xdr:to>
    <xdr:sp macro="[0]!ShortPowerpoint">
      <xdr:nvSpPr>
        <xdr:cNvPr id="9" name="Rectangle 13"/>
        <xdr:cNvSpPr>
          <a:spLocks/>
        </xdr:cNvSpPr>
      </xdr:nvSpPr>
      <xdr:spPr>
        <a:xfrm>
          <a:off x="3762375" y="4572000"/>
          <a:ext cx="2390775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Create SHORT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Powerpoint Presentation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33</xdr:row>
      <xdr:rowOff>0</xdr:rowOff>
    </xdr:to>
    <xdr:sp macro="[0]!MissingRooms">
      <xdr:nvSpPr>
        <xdr:cNvPr id="10" name="Rectangle 11"/>
        <xdr:cNvSpPr>
          <a:spLocks/>
        </xdr:cNvSpPr>
      </xdr:nvSpPr>
      <xdr:spPr>
        <a:xfrm>
          <a:off x="7505700" y="4572000"/>
          <a:ext cx="207645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Missing Rooms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 macro="[0]!SortRoomNumbers">
      <xdr:nvSpPr>
        <xdr:cNvPr id="1" name="Rectangle 1"/>
        <xdr:cNvSpPr>
          <a:spLocks/>
        </xdr:cNvSpPr>
      </xdr:nvSpPr>
      <xdr:spPr>
        <a:xfrm>
          <a:off x="0" y="152400"/>
          <a:ext cx="2762250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Geneva"/>
              <a:ea typeface="Geneva"/>
              <a:cs typeface="Geneva"/>
            </a:rPr>
            <a:t>Alphabetically Sort Rooms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 macro="[0]!AddJudges">
      <xdr:nvSpPr>
        <xdr:cNvPr id="1" name="Rectangle 2"/>
        <xdr:cNvSpPr>
          <a:spLocks/>
        </xdr:cNvSpPr>
      </xdr:nvSpPr>
      <xdr:spPr>
        <a:xfrm>
          <a:off x="0" y="762000"/>
          <a:ext cx="1600200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Add Judges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[0]!SortJudges">
      <xdr:nvSpPr>
        <xdr:cNvPr id="2" name="Rectangle 3"/>
        <xdr:cNvSpPr>
          <a:spLocks/>
        </xdr:cNvSpPr>
      </xdr:nvSpPr>
      <xdr:spPr>
        <a:xfrm>
          <a:off x="2238375" y="914400"/>
          <a:ext cx="1314450" cy="476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Sort Available Judges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13</xdr:col>
      <xdr:colOff>0</xdr:colOff>
      <xdr:row>10</xdr:row>
      <xdr:rowOff>0</xdr:rowOff>
    </xdr:to>
    <xdr:sp macro="[0]!AddJudgingAnalysis">
      <xdr:nvSpPr>
        <xdr:cNvPr id="3" name="Rectangle 5"/>
        <xdr:cNvSpPr>
          <a:spLocks/>
        </xdr:cNvSpPr>
      </xdr:nvSpPr>
      <xdr:spPr>
        <a:xfrm>
          <a:off x="8048625" y="1219200"/>
          <a:ext cx="2181225" cy="3238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Add Judging Analysis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13</xdr:col>
      <xdr:colOff>0</xdr:colOff>
      <xdr:row>13</xdr:row>
      <xdr:rowOff>0</xdr:rowOff>
    </xdr:to>
    <xdr:sp macro="[0]!RemoveJudgesAnalysis">
      <xdr:nvSpPr>
        <xdr:cNvPr id="4" name="Rectangle 7"/>
        <xdr:cNvSpPr>
          <a:spLocks/>
        </xdr:cNvSpPr>
      </xdr:nvSpPr>
      <xdr:spPr>
        <a:xfrm>
          <a:off x="8048625" y="1695450"/>
          <a:ext cx="21812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Remove Judging Analysis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13</xdr:col>
      <xdr:colOff>0</xdr:colOff>
      <xdr:row>19</xdr:row>
      <xdr:rowOff>0</xdr:rowOff>
    </xdr:to>
    <xdr:sp macro="[0]!CreateJudgesMatrix">
      <xdr:nvSpPr>
        <xdr:cNvPr id="5" name="Rectangle 8"/>
        <xdr:cNvSpPr>
          <a:spLocks/>
        </xdr:cNvSpPr>
      </xdr:nvSpPr>
      <xdr:spPr>
        <a:xfrm>
          <a:off x="8048625" y="2609850"/>
          <a:ext cx="21812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Create Judging Matrix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 macro="[0]!RemoveJudgingConflicts">
      <xdr:nvSpPr>
        <xdr:cNvPr id="6" name="Rectangle 9"/>
        <xdr:cNvSpPr>
          <a:spLocks/>
        </xdr:cNvSpPr>
      </xdr:nvSpPr>
      <xdr:spPr>
        <a:xfrm>
          <a:off x="8048625" y="2152650"/>
          <a:ext cx="21812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Remove Judging Conflicts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13</xdr:col>
      <xdr:colOff>0</xdr:colOff>
      <xdr:row>6</xdr:row>
      <xdr:rowOff>0</xdr:rowOff>
    </xdr:to>
    <xdr:sp macro="[0]!HideJudgesRanks">
      <xdr:nvSpPr>
        <xdr:cNvPr id="7" name="Rectangle 10"/>
        <xdr:cNvSpPr>
          <a:spLocks/>
        </xdr:cNvSpPr>
      </xdr:nvSpPr>
      <xdr:spPr>
        <a:xfrm>
          <a:off x="8048625" y="609600"/>
          <a:ext cx="21812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Hide / Show Ranks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 macro="[0]!VerifyEntries">
      <xdr:nvSpPr>
        <xdr:cNvPr id="8" name="Rectangle 11"/>
        <xdr:cNvSpPr>
          <a:spLocks/>
        </xdr:cNvSpPr>
      </xdr:nvSpPr>
      <xdr:spPr>
        <a:xfrm>
          <a:off x="8048625" y="3829050"/>
          <a:ext cx="21812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Verify Accuracy of Entries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 macro="[0]!SortScrambleRound">
      <xdr:nvSpPr>
        <xdr:cNvPr id="9" name="Rectangle 13"/>
        <xdr:cNvSpPr>
          <a:spLocks/>
        </xdr:cNvSpPr>
      </xdr:nvSpPr>
      <xdr:spPr>
        <a:xfrm>
          <a:off x="8048625" y="3067050"/>
          <a:ext cx="21812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Sort / Scramble Round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13</xdr:col>
      <xdr:colOff>0</xdr:colOff>
      <xdr:row>3</xdr:row>
      <xdr:rowOff>0</xdr:rowOff>
    </xdr:to>
    <xdr:sp macro="[0]!DisplayJudgesRooms">
      <xdr:nvSpPr>
        <xdr:cNvPr id="10" name="Rectangle 14"/>
        <xdr:cNvSpPr>
          <a:spLocks/>
        </xdr:cNvSpPr>
      </xdr:nvSpPr>
      <xdr:spPr>
        <a:xfrm>
          <a:off x="8048625" y="152400"/>
          <a:ext cx="21812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Display Judges' Rooms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0</xdr:colOff>
      <xdr:row>9</xdr:row>
      <xdr:rowOff>9525</xdr:rowOff>
    </xdr:to>
    <xdr:sp macro="[0]!AddJudgesToAllRandomRounds">
      <xdr:nvSpPr>
        <xdr:cNvPr id="11" name="Rectangle 15"/>
        <xdr:cNvSpPr>
          <a:spLocks/>
        </xdr:cNvSpPr>
      </xdr:nvSpPr>
      <xdr:spPr>
        <a:xfrm>
          <a:off x="0" y="1076325"/>
          <a:ext cx="1600200" cy="3238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Add Judges to all RANDOM ROUNDS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qsda.net/current_rules_scripts.htm" TargetMode="External" /><Relationship Id="rId2" Type="http://schemas.openxmlformats.org/officeDocument/2006/relationships/hyperlink" Target="mailto:chrisg@netrover.com" TargetMode="Externa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D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X20" sqref="BX20"/>
    </sheetView>
  </sheetViews>
  <sheetFormatPr defaultColWidth="8.875" defaultRowHeight="12"/>
  <cols>
    <col min="1" max="1" width="5.625" style="1" bestFit="1" customWidth="1"/>
    <col min="2" max="2" width="29.875" style="0" bestFit="1" customWidth="1"/>
    <col min="3" max="3" width="17.875" style="0" customWidth="1"/>
    <col min="4" max="4" width="11.25390625" style="0" customWidth="1"/>
    <col min="5" max="9" width="5.625" style="0" customWidth="1"/>
    <col min="10" max="10" width="7.00390625" style="0" customWidth="1"/>
    <col min="11" max="11" width="5.125" style="0" customWidth="1"/>
    <col min="12" max="16" width="5.625" style="0" customWidth="1"/>
    <col min="17" max="17" width="7.00390625" style="0" customWidth="1"/>
    <col min="18" max="18" width="5.125" style="0" customWidth="1"/>
    <col min="19" max="23" width="5.625" style="0" customWidth="1"/>
    <col min="24" max="24" width="7.00390625" style="0" customWidth="1"/>
    <col min="25" max="25" width="5.125" style="0" customWidth="1"/>
    <col min="26" max="30" width="5.75390625" style="0" customWidth="1"/>
    <col min="31" max="31" width="7.00390625" style="0" customWidth="1"/>
    <col min="32" max="32" width="5.125" style="0" customWidth="1"/>
    <col min="33" max="37" width="5.625" style="0" customWidth="1"/>
    <col min="38" max="38" width="7.00390625" style="0" customWidth="1"/>
    <col min="39" max="39" width="5.125" style="0" customWidth="1"/>
    <col min="40" max="44" width="5.625" style="0" customWidth="1"/>
    <col min="45" max="45" width="7.25390625" style="0" customWidth="1"/>
    <col min="46" max="46" width="5.125" style="0" customWidth="1"/>
    <col min="47" max="51" width="5.625" style="0" customWidth="1"/>
    <col min="52" max="52" width="7.00390625" style="0" customWidth="1"/>
    <col min="53" max="53" width="5.125" style="0" customWidth="1"/>
    <col min="54" max="54" width="6.25390625" style="19" customWidth="1"/>
    <col min="55" max="55" width="11.375" style="21" customWidth="1"/>
    <col min="56" max="56" width="7.875" style="24" customWidth="1"/>
    <col min="57" max="57" width="23.00390625" style="24" customWidth="1"/>
    <col min="58" max="58" width="5.375" style="33" bestFit="1" customWidth="1"/>
    <col min="59" max="59" width="5.375" style="0" customWidth="1"/>
    <col min="60" max="60" width="8.875" style="0" customWidth="1"/>
    <col min="61" max="61" width="6.375" style="81" customWidth="1"/>
    <col min="62" max="62" width="5.375" style="0" customWidth="1"/>
    <col min="63" max="63" width="8.875" style="0" customWidth="1"/>
    <col min="64" max="64" width="6.375" style="81" customWidth="1"/>
    <col min="65" max="65" width="5.375" style="0" bestFit="1" customWidth="1"/>
    <col min="66" max="66" width="8.875" style="0" customWidth="1"/>
    <col min="67" max="67" width="6.375" style="0" customWidth="1"/>
    <col min="68" max="68" width="6.875" style="0" customWidth="1"/>
    <col min="69" max="69" width="8.875" style="0" customWidth="1"/>
    <col min="70" max="71" width="6.875" style="0" customWidth="1"/>
    <col min="72" max="72" width="8.875" style="0" customWidth="1"/>
    <col min="73" max="79" width="6.875" style="0" customWidth="1"/>
    <col min="80" max="80" width="8.25390625" style="0" customWidth="1"/>
    <col min="81" max="81" width="3.125" style="0" customWidth="1"/>
    <col min="82" max="82" width="14.25390625" style="0" customWidth="1"/>
  </cols>
  <sheetData>
    <row r="1" spans="1:80" s="11" customFormat="1" ht="12.75">
      <c r="A1" s="14"/>
      <c r="B1" s="15"/>
      <c r="C1" s="15"/>
      <c r="D1" s="15"/>
      <c r="E1" s="107" t="s">
        <v>44</v>
      </c>
      <c r="F1" s="107"/>
      <c r="G1" s="107"/>
      <c r="H1" s="107"/>
      <c r="I1" s="107"/>
      <c r="J1" s="107"/>
      <c r="K1" s="107"/>
      <c r="L1" s="107" t="s">
        <v>45</v>
      </c>
      <c r="M1" s="107"/>
      <c r="N1" s="107"/>
      <c r="O1" s="107"/>
      <c r="P1" s="107"/>
      <c r="Q1" s="107"/>
      <c r="R1" s="107"/>
      <c r="S1" s="12" t="s">
        <v>46</v>
      </c>
      <c r="T1" s="12"/>
      <c r="U1" s="12"/>
      <c r="V1" s="12"/>
      <c r="W1" s="12"/>
      <c r="X1" s="12"/>
      <c r="Y1" s="12"/>
      <c r="Z1" s="12" t="s">
        <v>47</v>
      </c>
      <c r="AA1" s="12"/>
      <c r="AB1" s="12"/>
      <c r="AC1" s="12"/>
      <c r="AD1" s="12"/>
      <c r="AE1" s="12"/>
      <c r="AF1" s="12"/>
      <c r="AG1" s="12" t="s">
        <v>69</v>
      </c>
      <c r="AH1" s="12"/>
      <c r="AI1" s="12"/>
      <c r="AJ1" s="12"/>
      <c r="AK1" s="12"/>
      <c r="AL1" s="12"/>
      <c r="AM1" s="12"/>
      <c r="AN1" s="106" t="s">
        <v>68</v>
      </c>
      <c r="AO1" s="106"/>
      <c r="AP1" s="106"/>
      <c r="AQ1" s="106"/>
      <c r="AR1" s="106"/>
      <c r="AS1" s="106"/>
      <c r="AT1" s="106"/>
      <c r="AU1" s="106" t="s">
        <v>173</v>
      </c>
      <c r="AV1" s="106"/>
      <c r="AW1" s="106"/>
      <c r="AX1" s="106"/>
      <c r="AY1" s="106"/>
      <c r="AZ1" s="106"/>
      <c r="BA1" s="106"/>
      <c r="BB1" s="25" t="s">
        <v>70</v>
      </c>
      <c r="BC1" s="26"/>
      <c r="BD1" s="16"/>
      <c r="BE1" s="16"/>
      <c r="BF1" s="32"/>
      <c r="BG1" s="12" t="s">
        <v>67</v>
      </c>
      <c r="BH1" s="12"/>
      <c r="BI1" s="80"/>
      <c r="BJ1" s="12" t="s">
        <v>48</v>
      </c>
      <c r="BK1" s="12"/>
      <c r="BL1" s="80"/>
      <c r="BM1" s="12" t="s">
        <v>49</v>
      </c>
      <c r="BN1" s="12"/>
      <c r="BO1" s="12"/>
      <c r="BP1" s="12" t="s">
        <v>50</v>
      </c>
      <c r="BQ1" s="12"/>
      <c r="BR1" s="12"/>
      <c r="BS1" s="106" t="s">
        <v>71</v>
      </c>
      <c r="BT1" s="106"/>
      <c r="BU1" s="106"/>
      <c r="BV1" s="106" t="s">
        <v>174</v>
      </c>
      <c r="BW1" s="106"/>
      <c r="BX1" s="106"/>
      <c r="BY1" s="106" t="s">
        <v>193</v>
      </c>
      <c r="BZ1" s="106"/>
      <c r="CA1" s="106"/>
      <c r="CB1" s="59" t="s">
        <v>149</v>
      </c>
    </row>
    <row r="2" spans="1:82" s="11" customFormat="1" ht="12.75">
      <c r="A2" s="5" t="s">
        <v>51</v>
      </c>
      <c r="B2" s="2" t="s">
        <v>52</v>
      </c>
      <c r="C2" s="2" t="s">
        <v>53</v>
      </c>
      <c r="D2" s="2" t="s">
        <v>54</v>
      </c>
      <c r="E2" s="5" t="s">
        <v>55</v>
      </c>
      <c r="F2" s="5" t="s">
        <v>56</v>
      </c>
      <c r="G2" s="5" t="s">
        <v>57</v>
      </c>
      <c r="H2" s="5" t="s">
        <v>58</v>
      </c>
      <c r="I2" s="5" t="s">
        <v>59</v>
      </c>
      <c r="J2" s="6" t="s">
        <v>60</v>
      </c>
      <c r="K2" s="4" t="s">
        <v>61</v>
      </c>
      <c r="L2" s="5" t="s">
        <v>55</v>
      </c>
      <c r="M2" s="5" t="s">
        <v>56</v>
      </c>
      <c r="N2" s="5" t="s">
        <v>57</v>
      </c>
      <c r="O2" s="5" t="s">
        <v>58</v>
      </c>
      <c r="P2" s="5" t="s">
        <v>59</v>
      </c>
      <c r="Q2" s="6" t="s">
        <v>60</v>
      </c>
      <c r="R2" s="4" t="s">
        <v>61</v>
      </c>
      <c r="S2" s="5" t="s">
        <v>55</v>
      </c>
      <c r="T2" s="5" t="s">
        <v>56</v>
      </c>
      <c r="U2" s="5" t="s">
        <v>57</v>
      </c>
      <c r="V2" s="5" t="s">
        <v>58</v>
      </c>
      <c r="W2" s="5" t="s">
        <v>59</v>
      </c>
      <c r="X2" s="6" t="s">
        <v>60</v>
      </c>
      <c r="Y2" s="4" t="s">
        <v>61</v>
      </c>
      <c r="Z2" s="5" t="s">
        <v>55</v>
      </c>
      <c r="AA2" s="5" t="s">
        <v>56</v>
      </c>
      <c r="AB2" s="5" t="s">
        <v>57</v>
      </c>
      <c r="AC2" s="5" t="s">
        <v>58</v>
      </c>
      <c r="AD2" s="5" t="s">
        <v>59</v>
      </c>
      <c r="AE2" s="6" t="s">
        <v>60</v>
      </c>
      <c r="AF2" s="4" t="s">
        <v>61</v>
      </c>
      <c r="AG2" s="5" t="s">
        <v>55</v>
      </c>
      <c r="AH2" s="5" t="s">
        <v>56</v>
      </c>
      <c r="AI2" s="5" t="s">
        <v>57</v>
      </c>
      <c r="AJ2" s="5" t="s">
        <v>58</v>
      </c>
      <c r="AK2" s="5" t="s">
        <v>59</v>
      </c>
      <c r="AL2" s="6" t="s">
        <v>60</v>
      </c>
      <c r="AM2" s="4" t="s">
        <v>61</v>
      </c>
      <c r="AN2" s="5" t="s">
        <v>55</v>
      </c>
      <c r="AO2" s="5" t="s">
        <v>56</v>
      </c>
      <c r="AP2" s="5" t="s">
        <v>57</v>
      </c>
      <c r="AQ2" s="5" t="s">
        <v>58</v>
      </c>
      <c r="AR2" s="5" t="s">
        <v>59</v>
      </c>
      <c r="AS2" s="6" t="s">
        <v>60</v>
      </c>
      <c r="AT2" s="4" t="s">
        <v>61</v>
      </c>
      <c r="AU2" s="5" t="s">
        <v>55</v>
      </c>
      <c r="AV2" s="5" t="s">
        <v>56</v>
      </c>
      <c r="AW2" s="5" t="s">
        <v>57</v>
      </c>
      <c r="AX2" s="5" t="s">
        <v>58</v>
      </c>
      <c r="AY2" s="5" t="s">
        <v>59</v>
      </c>
      <c r="AZ2" s="6" t="s">
        <v>60</v>
      </c>
      <c r="BA2" s="4" t="s">
        <v>61</v>
      </c>
      <c r="BB2" s="18" t="s">
        <v>62</v>
      </c>
      <c r="BC2" s="3" t="s">
        <v>63</v>
      </c>
      <c r="BD2" s="16" t="s">
        <v>207</v>
      </c>
      <c r="BE2" s="84" t="str">
        <f aca="true" t="shared" si="0" ref="BE2:BE9">B2</f>
        <v>Team</v>
      </c>
      <c r="BF2" s="18" t="s">
        <v>65</v>
      </c>
      <c r="BG2" s="4" t="s">
        <v>62</v>
      </c>
      <c r="BH2" s="6" t="s">
        <v>63</v>
      </c>
      <c r="BI2" s="4" t="s">
        <v>66</v>
      </c>
      <c r="BJ2" s="4" t="s">
        <v>62</v>
      </c>
      <c r="BK2" s="6" t="s">
        <v>63</v>
      </c>
      <c r="BL2" s="4" t="s">
        <v>66</v>
      </c>
      <c r="BM2" s="4" t="s">
        <v>62</v>
      </c>
      <c r="BN2" s="6" t="s">
        <v>63</v>
      </c>
      <c r="BO2" s="4" t="s">
        <v>66</v>
      </c>
      <c r="BP2" s="4" t="s">
        <v>62</v>
      </c>
      <c r="BQ2" s="6" t="s">
        <v>63</v>
      </c>
      <c r="BR2" s="4" t="s">
        <v>66</v>
      </c>
      <c r="BS2" s="4" t="s">
        <v>62</v>
      </c>
      <c r="BT2" s="6" t="s">
        <v>63</v>
      </c>
      <c r="BU2" s="4" t="s">
        <v>66</v>
      </c>
      <c r="BV2" s="4" t="s">
        <v>62</v>
      </c>
      <c r="BW2" s="6" t="s">
        <v>63</v>
      </c>
      <c r="BX2" s="4" t="s">
        <v>66</v>
      </c>
      <c r="BY2" s="4" t="s">
        <v>62</v>
      </c>
      <c r="BZ2" s="6" t="s">
        <v>63</v>
      </c>
      <c r="CA2" s="4" t="s">
        <v>66</v>
      </c>
      <c r="CB2" s="4" t="s">
        <v>148</v>
      </c>
      <c r="CD2" s="60"/>
    </row>
    <row r="3" spans="1:82" s="66" customFormat="1" ht="12.75">
      <c r="A3" s="61">
        <v>1</v>
      </c>
      <c r="B3" s="92" t="s">
        <v>216</v>
      </c>
      <c r="C3" s="92"/>
      <c r="D3" s="7"/>
      <c r="E3" s="8"/>
      <c r="F3" s="8"/>
      <c r="G3" s="8"/>
      <c r="H3" s="8"/>
      <c r="I3" s="8"/>
      <c r="J3" s="6" t="str">
        <f aca="true" t="shared" si="1" ref="J3:J9">IF(ISERROR(AVERAGE(E3:I3)),"N/A",AVERAGE(E3:I3))</f>
        <v>N/A</v>
      </c>
      <c r="K3" s="4">
        <v>0</v>
      </c>
      <c r="L3" s="8"/>
      <c r="M3" s="8"/>
      <c r="N3" s="8"/>
      <c r="O3" s="8"/>
      <c r="P3" s="8"/>
      <c r="Q3" s="6" t="str">
        <f aca="true" t="shared" si="2" ref="Q3:Q9">IF(ISERROR(AVERAGE(L3:P3)),"N/A",AVERAGE(L3:P3))</f>
        <v>N/A</v>
      </c>
      <c r="R3" s="4">
        <v>0</v>
      </c>
      <c r="S3" s="8"/>
      <c r="T3" s="8"/>
      <c r="U3" s="8"/>
      <c r="V3" s="8"/>
      <c r="W3" s="8"/>
      <c r="X3" s="6" t="str">
        <f aca="true" t="shared" si="3" ref="X3:X9">IF(ISERROR(AVERAGE(S3:W3)),"N/A",AVERAGE(S3:W3))</f>
        <v>N/A</v>
      </c>
      <c r="Y3" s="4">
        <v>0</v>
      </c>
      <c r="Z3" s="67"/>
      <c r="AA3" s="8"/>
      <c r="AB3" s="8"/>
      <c r="AC3" s="8"/>
      <c r="AD3" s="8"/>
      <c r="AE3" s="6" t="str">
        <f aca="true" t="shared" si="4" ref="AE3:AE9">IF(ISERROR(AVERAGE(Z3:AD3)),"N/A",AVERAGE(Z3:AD3))</f>
        <v>N/A</v>
      </c>
      <c r="AF3" s="4">
        <v>0</v>
      </c>
      <c r="AG3" s="67"/>
      <c r="AH3" s="8"/>
      <c r="AI3" s="8"/>
      <c r="AJ3" s="8"/>
      <c r="AK3" s="8"/>
      <c r="AL3" s="6" t="str">
        <f aca="true" t="shared" si="5" ref="AL3:AL9">IF(ISERROR(AVERAGE(AG3:AK3)),"N/A",AVERAGE(AG3:AK3))</f>
        <v>N/A</v>
      </c>
      <c r="AM3" s="4">
        <v>0</v>
      </c>
      <c r="AN3" s="67"/>
      <c r="AO3" s="8"/>
      <c r="AP3" s="8"/>
      <c r="AQ3" s="8"/>
      <c r="AR3" s="8"/>
      <c r="AS3" s="6" t="str">
        <f aca="true" t="shared" si="6" ref="AS3:AS9">IF(ISERROR(AVERAGE(AN3:AR3)),"N/A",AVERAGE(AN3:AR3))</f>
        <v>N/A</v>
      </c>
      <c r="AT3" s="4">
        <v>0</v>
      </c>
      <c r="AU3" s="9"/>
      <c r="AV3" s="9"/>
      <c r="AW3" s="9"/>
      <c r="AX3" s="4"/>
      <c r="AY3" s="4"/>
      <c r="AZ3" s="6" t="str">
        <f aca="true" t="shared" si="7" ref="AZ3:AZ9">IF(ISERROR(AVERAGE(AU3:AY3)),"N/A",AVERAGE(AU3:AY3))</f>
        <v>N/A</v>
      </c>
      <c r="BA3" s="4">
        <v>0</v>
      </c>
      <c r="BB3" s="18">
        <f aca="true" t="shared" si="8" ref="BB3:BB9">K3+R3+Y3+AF3+AM3+AT3+BA3</f>
        <v>0</v>
      </c>
      <c r="BC3" s="20" t="e">
        <f aca="true" t="shared" si="9" ref="BC3:BC9">AVERAGE(J3,Q3,X3,AE3,AL3,AS3,AZ3)</f>
        <v>#DIV/0!</v>
      </c>
      <c r="BD3" s="82" t="e">
        <f aca="true" t="shared" si="10" ref="BD3:BD9">STDEV(J3,Q3,X3,AE3,AL3,AS3,AZ3)</f>
        <v>#DIV/0!</v>
      </c>
      <c r="BE3" s="83" t="str">
        <f t="shared" si="0"/>
        <v>Lower Canada College A</v>
      </c>
      <c r="BF3" s="28">
        <v>0</v>
      </c>
      <c r="BG3" s="9">
        <f aca="true" t="shared" si="11" ref="BG3:BG9">K3</f>
        <v>0</v>
      </c>
      <c r="BH3" s="10" t="str">
        <f aca="true" t="shared" si="12" ref="BH3:BH9">J3</f>
        <v>N/A</v>
      </c>
      <c r="BI3" s="9"/>
      <c r="BJ3" s="9">
        <f aca="true" t="shared" si="13" ref="BJ3:BJ9">K3+R3</f>
        <v>0</v>
      </c>
      <c r="BK3" s="10" t="e">
        <f aca="true" t="shared" si="14" ref="BK3:BK9">AVERAGE(J3,Q3)</f>
        <v>#DIV/0!</v>
      </c>
      <c r="BL3" s="9"/>
      <c r="BM3" s="9">
        <f aca="true" t="shared" si="15" ref="BM3:BM9">K3+R3+Y3</f>
        <v>0</v>
      </c>
      <c r="BN3" s="10" t="e">
        <f aca="true" t="shared" si="16" ref="BN3:BN9">AVERAGE(J3,Q3,X3)</f>
        <v>#DIV/0!</v>
      </c>
      <c r="BO3" s="9"/>
      <c r="BP3" s="9">
        <f aca="true" t="shared" si="17" ref="BP3:BP9">K3+R3+Y3+AF3</f>
        <v>0</v>
      </c>
      <c r="BQ3" s="10" t="e">
        <f aca="true" t="shared" si="18" ref="BQ3:BQ9">AVERAGE(J3,Q3,X3,AE3)</f>
        <v>#DIV/0!</v>
      </c>
      <c r="BR3" s="9"/>
      <c r="BS3" s="28">
        <f aca="true" t="shared" si="19" ref="BS3:BS9">K3+R3+Y3+AF3+AM3</f>
        <v>0</v>
      </c>
      <c r="BT3" s="10" t="e">
        <f aca="true" t="shared" si="20" ref="BT3:BT9">AVERAGE(J3,Q3,X3,AE3,AL3)</f>
        <v>#DIV/0!</v>
      </c>
      <c r="BU3" s="9"/>
      <c r="BV3" s="9">
        <f aca="true" t="shared" si="21" ref="BV3:BV9">K3+R3+Y3+AF3+AM3+AT3</f>
        <v>0</v>
      </c>
      <c r="BW3" s="10" t="e">
        <f aca="true" t="shared" si="22" ref="BW3:BW9">AVERAGE(J3,Q3,X3,AE3,AL3,AS3)</f>
        <v>#DIV/0!</v>
      </c>
      <c r="BX3" s="9"/>
      <c r="BY3" s="9">
        <f aca="true" t="shared" si="23" ref="BY3:BY9">K3+R3+Y3+AF3+AM3+AT3+BA3</f>
        <v>0</v>
      </c>
      <c r="BZ3" s="10" t="e">
        <f aca="true" t="shared" si="24" ref="BZ3:BZ9">AVERAGE(J3,Q3,X3,AE3,AL3,AS3,AZ3)</f>
        <v>#DIV/0!</v>
      </c>
      <c r="CA3" s="9"/>
      <c r="CB3" s="9" t="s">
        <v>150</v>
      </c>
      <c r="CC3"/>
      <c r="CD3"/>
    </row>
    <row r="4" spans="1:82" s="66" customFormat="1" ht="12.75">
      <c r="A4" s="61">
        <v>2</v>
      </c>
      <c r="B4" s="92" t="s">
        <v>217</v>
      </c>
      <c r="C4" s="92"/>
      <c r="D4" s="7"/>
      <c r="E4" s="8"/>
      <c r="F4" s="8"/>
      <c r="G4" s="8"/>
      <c r="H4" s="8"/>
      <c r="I4" s="8"/>
      <c r="J4" s="6" t="str">
        <f t="shared" si="1"/>
        <v>N/A</v>
      </c>
      <c r="K4" s="4">
        <v>0</v>
      </c>
      <c r="L4" s="8"/>
      <c r="M4" s="8"/>
      <c r="N4" s="8"/>
      <c r="O4" s="8"/>
      <c r="P4" s="8"/>
      <c r="Q4" s="6" t="str">
        <f t="shared" si="2"/>
        <v>N/A</v>
      </c>
      <c r="R4" s="4">
        <v>0</v>
      </c>
      <c r="S4" s="8"/>
      <c r="T4" s="8"/>
      <c r="U4" s="8"/>
      <c r="V4" s="8"/>
      <c r="W4" s="8"/>
      <c r="X4" s="6" t="str">
        <f t="shared" si="3"/>
        <v>N/A</v>
      </c>
      <c r="Y4" s="4">
        <v>0</v>
      </c>
      <c r="Z4" s="67"/>
      <c r="AA4" s="8"/>
      <c r="AB4" s="8"/>
      <c r="AC4" s="8"/>
      <c r="AD4" s="8"/>
      <c r="AE4" s="6" t="str">
        <f t="shared" si="4"/>
        <v>N/A</v>
      </c>
      <c r="AF4" s="4">
        <v>0</v>
      </c>
      <c r="AG4" s="67"/>
      <c r="AH4" s="8"/>
      <c r="AI4" s="8"/>
      <c r="AJ4" s="8"/>
      <c r="AK4" s="8"/>
      <c r="AL4" s="6" t="str">
        <f t="shared" si="5"/>
        <v>N/A</v>
      </c>
      <c r="AM4" s="4">
        <v>0</v>
      </c>
      <c r="AN4" s="67"/>
      <c r="AO4" s="8"/>
      <c r="AP4" s="8"/>
      <c r="AQ4" s="8"/>
      <c r="AR4" s="8"/>
      <c r="AS4" s="6" t="str">
        <f t="shared" si="6"/>
        <v>N/A</v>
      </c>
      <c r="AT4" s="4">
        <v>0</v>
      </c>
      <c r="AU4" s="9"/>
      <c r="AV4" s="9"/>
      <c r="AW4" s="9"/>
      <c r="AX4" s="4"/>
      <c r="AY4" s="4"/>
      <c r="AZ4" s="6" t="str">
        <f t="shared" si="7"/>
        <v>N/A</v>
      </c>
      <c r="BA4" s="4">
        <v>0</v>
      </c>
      <c r="BB4" s="18">
        <f t="shared" si="8"/>
        <v>0</v>
      </c>
      <c r="BC4" s="20" t="e">
        <f t="shared" si="9"/>
        <v>#DIV/0!</v>
      </c>
      <c r="BD4" s="82" t="e">
        <f t="shared" si="10"/>
        <v>#DIV/0!</v>
      </c>
      <c r="BE4" s="83" t="str">
        <f t="shared" si="0"/>
        <v>Lower Canada College B</v>
      </c>
      <c r="BF4" s="28">
        <v>0</v>
      </c>
      <c r="BG4" s="9">
        <f t="shared" si="11"/>
        <v>0</v>
      </c>
      <c r="BH4" s="10" t="str">
        <f t="shared" si="12"/>
        <v>N/A</v>
      </c>
      <c r="BI4" s="9"/>
      <c r="BJ4" s="9">
        <f t="shared" si="13"/>
        <v>0</v>
      </c>
      <c r="BK4" s="10" t="e">
        <f t="shared" si="14"/>
        <v>#DIV/0!</v>
      </c>
      <c r="BL4" s="9"/>
      <c r="BM4" s="9">
        <f t="shared" si="15"/>
        <v>0</v>
      </c>
      <c r="BN4" s="10" t="e">
        <f t="shared" si="16"/>
        <v>#DIV/0!</v>
      </c>
      <c r="BO4" s="9"/>
      <c r="BP4" s="9">
        <f t="shared" si="17"/>
        <v>0</v>
      </c>
      <c r="BQ4" s="10" t="e">
        <f t="shared" si="18"/>
        <v>#DIV/0!</v>
      </c>
      <c r="BR4" s="9"/>
      <c r="BS4" s="28">
        <f t="shared" si="19"/>
        <v>0</v>
      </c>
      <c r="BT4" s="10" t="e">
        <f t="shared" si="20"/>
        <v>#DIV/0!</v>
      </c>
      <c r="BU4" s="9"/>
      <c r="BV4" s="9">
        <f t="shared" si="21"/>
        <v>0</v>
      </c>
      <c r="BW4" s="10" t="e">
        <f t="shared" si="22"/>
        <v>#DIV/0!</v>
      </c>
      <c r="BX4" s="9"/>
      <c r="BY4" s="9">
        <f t="shared" si="23"/>
        <v>0</v>
      </c>
      <c r="BZ4" s="10" t="e">
        <f t="shared" si="24"/>
        <v>#DIV/0!</v>
      </c>
      <c r="CA4" s="9"/>
      <c r="CB4" s="9" t="s">
        <v>150</v>
      </c>
      <c r="CC4"/>
      <c r="CD4"/>
    </row>
    <row r="5" spans="1:82" s="66" customFormat="1" ht="12.75">
      <c r="A5" s="61">
        <v>3</v>
      </c>
      <c r="B5" s="92" t="s">
        <v>249</v>
      </c>
      <c r="C5" s="92"/>
      <c r="D5" s="7"/>
      <c r="E5" s="8"/>
      <c r="F5" s="8"/>
      <c r="G5" s="8"/>
      <c r="H5" s="8"/>
      <c r="I5" s="8"/>
      <c r="J5" s="6" t="str">
        <f t="shared" si="1"/>
        <v>N/A</v>
      </c>
      <c r="K5" s="4">
        <v>0</v>
      </c>
      <c r="L5" s="8"/>
      <c r="M5" s="8"/>
      <c r="N5" s="8"/>
      <c r="O5" s="8"/>
      <c r="P5" s="8"/>
      <c r="Q5" s="6" t="str">
        <f t="shared" si="2"/>
        <v>N/A</v>
      </c>
      <c r="R5" s="4">
        <v>0</v>
      </c>
      <c r="S5" s="8"/>
      <c r="T5" s="8"/>
      <c r="U5" s="8"/>
      <c r="V5" s="8"/>
      <c r="W5" s="8"/>
      <c r="X5" s="6" t="str">
        <f t="shared" si="3"/>
        <v>N/A</v>
      </c>
      <c r="Y5" s="4">
        <v>0</v>
      </c>
      <c r="Z5" s="67"/>
      <c r="AA5" s="8"/>
      <c r="AB5" s="8"/>
      <c r="AC5" s="8"/>
      <c r="AD5" s="8"/>
      <c r="AE5" s="6" t="str">
        <f t="shared" si="4"/>
        <v>N/A</v>
      </c>
      <c r="AF5" s="4">
        <v>0</v>
      </c>
      <c r="AG5" s="67"/>
      <c r="AH5" s="8"/>
      <c r="AI5" s="8"/>
      <c r="AJ5" s="8"/>
      <c r="AK5" s="8"/>
      <c r="AL5" s="6" t="str">
        <f t="shared" si="5"/>
        <v>N/A</v>
      </c>
      <c r="AM5" s="4">
        <v>0</v>
      </c>
      <c r="AN5" s="67"/>
      <c r="AO5" s="8"/>
      <c r="AP5" s="8"/>
      <c r="AQ5" s="8"/>
      <c r="AR5" s="8"/>
      <c r="AS5" s="6" t="str">
        <f t="shared" si="6"/>
        <v>N/A</v>
      </c>
      <c r="AT5" s="4">
        <v>0</v>
      </c>
      <c r="AU5" s="9"/>
      <c r="AV5" s="9"/>
      <c r="AW5" s="9"/>
      <c r="AX5" s="4"/>
      <c r="AY5" s="4"/>
      <c r="AZ5" s="6" t="str">
        <f t="shared" si="7"/>
        <v>N/A</v>
      </c>
      <c r="BA5" s="4">
        <v>0</v>
      </c>
      <c r="BB5" s="18">
        <f t="shared" si="8"/>
        <v>0</v>
      </c>
      <c r="BC5" s="20" t="e">
        <f t="shared" si="9"/>
        <v>#DIV/0!</v>
      </c>
      <c r="BD5" s="82" t="e">
        <f t="shared" si="10"/>
        <v>#DIV/0!</v>
      </c>
      <c r="BE5" s="83" t="str">
        <f t="shared" si="0"/>
        <v>Thornhill A</v>
      </c>
      <c r="BF5" s="28">
        <v>0</v>
      </c>
      <c r="BG5" s="9">
        <f t="shared" si="11"/>
        <v>0</v>
      </c>
      <c r="BH5" s="10" t="str">
        <f t="shared" si="12"/>
        <v>N/A</v>
      </c>
      <c r="BI5" s="9"/>
      <c r="BJ5" s="9">
        <f t="shared" si="13"/>
        <v>0</v>
      </c>
      <c r="BK5" s="10" t="e">
        <f t="shared" si="14"/>
        <v>#DIV/0!</v>
      </c>
      <c r="BL5" s="9"/>
      <c r="BM5" s="9">
        <f t="shared" si="15"/>
        <v>0</v>
      </c>
      <c r="BN5" s="10" t="e">
        <f t="shared" si="16"/>
        <v>#DIV/0!</v>
      </c>
      <c r="BO5" s="9"/>
      <c r="BP5" s="9">
        <f t="shared" si="17"/>
        <v>0</v>
      </c>
      <c r="BQ5" s="10" t="e">
        <f t="shared" si="18"/>
        <v>#DIV/0!</v>
      </c>
      <c r="BR5" s="9"/>
      <c r="BS5" s="28">
        <f t="shared" si="19"/>
        <v>0</v>
      </c>
      <c r="BT5" s="10" t="e">
        <f t="shared" si="20"/>
        <v>#DIV/0!</v>
      </c>
      <c r="BU5" s="9"/>
      <c r="BV5" s="9">
        <f t="shared" si="21"/>
        <v>0</v>
      </c>
      <c r="BW5" s="10" t="e">
        <f t="shared" si="22"/>
        <v>#DIV/0!</v>
      </c>
      <c r="BX5" s="9"/>
      <c r="BY5" s="9">
        <f t="shared" si="23"/>
        <v>0</v>
      </c>
      <c r="BZ5" s="10" t="e">
        <f t="shared" si="24"/>
        <v>#DIV/0!</v>
      </c>
      <c r="CA5" s="9"/>
      <c r="CB5" s="9" t="s">
        <v>150</v>
      </c>
      <c r="CC5"/>
      <c r="CD5"/>
    </row>
    <row r="6" spans="1:82" s="66" customFormat="1" ht="12.75">
      <c r="A6" s="61">
        <v>4</v>
      </c>
      <c r="B6" s="92" t="s">
        <v>244</v>
      </c>
      <c r="C6" s="92"/>
      <c r="D6" s="7"/>
      <c r="E6" s="8"/>
      <c r="F6" s="8"/>
      <c r="G6" s="8"/>
      <c r="H6" s="8"/>
      <c r="I6" s="8"/>
      <c r="J6" s="6" t="str">
        <f t="shared" si="1"/>
        <v>N/A</v>
      </c>
      <c r="K6" s="4">
        <v>0</v>
      </c>
      <c r="L6" s="8"/>
      <c r="M6" s="8"/>
      <c r="N6" s="8"/>
      <c r="O6" s="8"/>
      <c r="P6" s="8"/>
      <c r="Q6" s="6" t="str">
        <f t="shared" si="2"/>
        <v>N/A</v>
      </c>
      <c r="R6" s="4">
        <v>0</v>
      </c>
      <c r="S6" s="8"/>
      <c r="T6" s="8"/>
      <c r="U6" s="8"/>
      <c r="V6" s="8"/>
      <c r="W6" s="8"/>
      <c r="X6" s="6" t="str">
        <f t="shared" si="3"/>
        <v>N/A</v>
      </c>
      <c r="Y6" s="4">
        <v>0</v>
      </c>
      <c r="Z6" s="67"/>
      <c r="AA6" s="8"/>
      <c r="AB6" s="8"/>
      <c r="AC6" s="8"/>
      <c r="AD6" s="8"/>
      <c r="AE6" s="6" t="str">
        <f t="shared" si="4"/>
        <v>N/A</v>
      </c>
      <c r="AF6" s="4">
        <v>0</v>
      </c>
      <c r="AG6" s="67"/>
      <c r="AH6" s="8"/>
      <c r="AI6" s="8"/>
      <c r="AJ6" s="8"/>
      <c r="AK6" s="8"/>
      <c r="AL6" s="6" t="str">
        <f t="shared" si="5"/>
        <v>N/A</v>
      </c>
      <c r="AM6" s="4">
        <v>0</v>
      </c>
      <c r="AN6" s="67"/>
      <c r="AO6" s="8"/>
      <c r="AP6" s="8"/>
      <c r="AQ6" s="8"/>
      <c r="AR6" s="8"/>
      <c r="AS6" s="6" t="str">
        <f t="shared" si="6"/>
        <v>N/A</v>
      </c>
      <c r="AT6" s="4">
        <v>0</v>
      </c>
      <c r="AU6" s="9"/>
      <c r="AV6" s="9"/>
      <c r="AW6" s="9"/>
      <c r="AX6" s="4"/>
      <c r="AY6" s="4"/>
      <c r="AZ6" s="6" t="str">
        <f t="shared" si="7"/>
        <v>N/A</v>
      </c>
      <c r="BA6" s="4">
        <v>0</v>
      </c>
      <c r="BB6" s="18">
        <f t="shared" si="8"/>
        <v>0</v>
      </c>
      <c r="BC6" s="20" t="e">
        <f t="shared" si="9"/>
        <v>#DIV/0!</v>
      </c>
      <c r="BD6" s="82" t="e">
        <f t="shared" si="10"/>
        <v>#DIV/0!</v>
      </c>
      <c r="BE6" s="83" t="str">
        <f t="shared" si="0"/>
        <v>Adduco A</v>
      </c>
      <c r="BF6" s="28">
        <v>0</v>
      </c>
      <c r="BG6" s="9">
        <f t="shared" si="11"/>
        <v>0</v>
      </c>
      <c r="BH6" s="10" t="str">
        <f t="shared" si="12"/>
        <v>N/A</v>
      </c>
      <c r="BI6" s="9"/>
      <c r="BJ6" s="9">
        <f t="shared" si="13"/>
        <v>0</v>
      </c>
      <c r="BK6" s="10" t="e">
        <f t="shared" si="14"/>
        <v>#DIV/0!</v>
      </c>
      <c r="BL6" s="9"/>
      <c r="BM6" s="9">
        <f t="shared" si="15"/>
        <v>0</v>
      </c>
      <c r="BN6" s="10" t="e">
        <f t="shared" si="16"/>
        <v>#DIV/0!</v>
      </c>
      <c r="BO6" s="9"/>
      <c r="BP6" s="9">
        <f t="shared" si="17"/>
        <v>0</v>
      </c>
      <c r="BQ6" s="10" t="e">
        <f t="shared" si="18"/>
        <v>#DIV/0!</v>
      </c>
      <c r="BR6" s="9"/>
      <c r="BS6" s="28">
        <f t="shared" si="19"/>
        <v>0</v>
      </c>
      <c r="BT6" s="10" t="e">
        <f t="shared" si="20"/>
        <v>#DIV/0!</v>
      </c>
      <c r="BU6" s="9"/>
      <c r="BV6" s="9">
        <f t="shared" si="21"/>
        <v>0</v>
      </c>
      <c r="BW6" s="10" t="e">
        <f t="shared" si="22"/>
        <v>#DIV/0!</v>
      </c>
      <c r="BX6" s="9"/>
      <c r="BY6" s="9">
        <f t="shared" si="23"/>
        <v>0</v>
      </c>
      <c r="BZ6" s="10" t="e">
        <f t="shared" si="24"/>
        <v>#DIV/0!</v>
      </c>
      <c r="CA6" s="9"/>
      <c r="CB6" s="9" t="s">
        <v>150</v>
      </c>
      <c r="CC6"/>
      <c r="CD6"/>
    </row>
    <row r="7" spans="1:82" s="66" customFormat="1" ht="12.75">
      <c r="A7" s="61">
        <v>5</v>
      </c>
      <c r="B7" s="92" t="s">
        <v>246</v>
      </c>
      <c r="C7" s="92"/>
      <c r="D7" s="7"/>
      <c r="E7" s="8"/>
      <c r="F7" s="8"/>
      <c r="G7" s="8"/>
      <c r="H7" s="8"/>
      <c r="I7" s="8"/>
      <c r="J7" s="6" t="str">
        <f t="shared" si="1"/>
        <v>N/A</v>
      </c>
      <c r="K7" s="4">
        <v>0</v>
      </c>
      <c r="L7" s="8"/>
      <c r="M7" s="8"/>
      <c r="N7" s="8"/>
      <c r="O7" s="8"/>
      <c r="P7" s="8"/>
      <c r="Q7" s="6" t="str">
        <f t="shared" si="2"/>
        <v>N/A</v>
      </c>
      <c r="R7" s="4">
        <v>0</v>
      </c>
      <c r="S7" s="8"/>
      <c r="T7" s="8"/>
      <c r="U7" s="8"/>
      <c r="V7" s="8"/>
      <c r="W7" s="8"/>
      <c r="X7" s="6" t="str">
        <f t="shared" si="3"/>
        <v>N/A</v>
      </c>
      <c r="Y7" s="4">
        <v>0</v>
      </c>
      <c r="Z7" s="67"/>
      <c r="AA7" s="8"/>
      <c r="AB7" s="8"/>
      <c r="AC7" s="8"/>
      <c r="AD7" s="8"/>
      <c r="AE7" s="6" t="str">
        <f t="shared" si="4"/>
        <v>N/A</v>
      </c>
      <c r="AF7" s="4">
        <v>0</v>
      </c>
      <c r="AG7" s="67"/>
      <c r="AH7" s="8"/>
      <c r="AI7" s="8"/>
      <c r="AJ7" s="8"/>
      <c r="AK7" s="8"/>
      <c r="AL7" s="6" t="str">
        <f t="shared" si="5"/>
        <v>N/A</v>
      </c>
      <c r="AM7" s="4">
        <v>0</v>
      </c>
      <c r="AN7" s="67"/>
      <c r="AO7" s="8"/>
      <c r="AP7" s="8"/>
      <c r="AQ7" s="8"/>
      <c r="AR7" s="8"/>
      <c r="AS7" s="6" t="str">
        <f t="shared" si="6"/>
        <v>N/A</v>
      </c>
      <c r="AT7" s="4">
        <v>0</v>
      </c>
      <c r="AU7" s="9"/>
      <c r="AV7" s="9"/>
      <c r="AW7" s="9"/>
      <c r="AX7" s="4"/>
      <c r="AY7" s="4"/>
      <c r="AZ7" s="6" t="str">
        <f t="shared" si="7"/>
        <v>N/A</v>
      </c>
      <c r="BA7" s="4">
        <v>0</v>
      </c>
      <c r="BB7" s="18">
        <f t="shared" si="8"/>
        <v>0</v>
      </c>
      <c r="BC7" s="20" t="e">
        <f t="shared" si="9"/>
        <v>#DIV/0!</v>
      </c>
      <c r="BD7" s="82" t="e">
        <f t="shared" si="10"/>
        <v>#DIV/0!</v>
      </c>
      <c r="BE7" s="83" t="str">
        <f t="shared" si="0"/>
        <v>BC Debate A</v>
      </c>
      <c r="BF7" s="28">
        <v>0</v>
      </c>
      <c r="BG7" s="9">
        <f t="shared" si="11"/>
        <v>0</v>
      </c>
      <c r="BH7" s="10" t="str">
        <f t="shared" si="12"/>
        <v>N/A</v>
      </c>
      <c r="BI7" s="9"/>
      <c r="BJ7" s="9">
        <f t="shared" si="13"/>
        <v>0</v>
      </c>
      <c r="BK7" s="10" t="e">
        <f t="shared" si="14"/>
        <v>#DIV/0!</v>
      </c>
      <c r="BL7" s="9"/>
      <c r="BM7" s="9">
        <f t="shared" si="15"/>
        <v>0</v>
      </c>
      <c r="BN7" s="10" t="e">
        <f t="shared" si="16"/>
        <v>#DIV/0!</v>
      </c>
      <c r="BO7" s="9"/>
      <c r="BP7" s="9">
        <f t="shared" si="17"/>
        <v>0</v>
      </c>
      <c r="BQ7" s="10" t="e">
        <f t="shared" si="18"/>
        <v>#DIV/0!</v>
      </c>
      <c r="BR7" s="9"/>
      <c r="BS7" s="28">
        <f t="shared" si="19"/>
        <v>0</v>
      </c>
      <c r="BT7" s="10" t="e">
        <f t="shared" si="20"/>
        <v>#DIV/0!</v>
      </c>
      <c r="BU7" s="9"/>
      <c r="BV7" s="9">
        <f t="shared" si="21"/>
        <v>0</v>
      </c>
      <c r="BW7" s="10" t="e">
        <f t="shared" si="22"/>
        <v>#DIV/0!</v>
      </c>
      <c r="BX7" s="9"/>
      <c r="BY7" s="9">
        <f t="shared" si="23"/>
        <v>0</v>
      </c>
      <c r="BZ7" s="10" t="e">
        <f t="shared" si="24"/>
        <v>#DIV/0!</v>
      </c>
      <c r="CA7" s="9"/>
      <c r="CB7" s="9" t="s">
        <v>150</v>
      </c>
      <c r="CC7"/>
      <c r="CD7"/>
    </row>
    <row r="8" spans="1:82" s="66" customFormat="1" ht="12.75">
      <c r="A8" s="61">
        <v>6</v>
      </c>
      <c r="B8" s="92" t="s">
        <v>247</v>
      </c>
      <c r="C8" s="92"/>
      <c r="D8" s="7"/>
      <c r="E8" s="8"/>
      <c r="F8" s="8"/>
      <c r="G8" s="8"/>
      <c r="H8" s="8"/>
      <c r="I8" s="8"/>
      <c r="J8" s="6" t="str">
        <f t="shared" si="1"/>
        <v>N/A</v>
      </c>
      <c r="K8" s="4">
        <v>0</v>
      </c>
      <c r="L8" s="8"/>
      <c r="M8" s="8"/>
      <c r="N8" s="8"/>
      <c r="O8" s="8"/>
      <c r="P8" s="8"/>
      <c r="Q8" s="6" t="str">
        <f t="shared" si="2"/>
        <v>N/A</v>
      </c>
      <c r="R8" s="4">
        <v>0</v>
      </c>
      <c r="S8" s="8"/>
      <c r="T8" s="8"/>
      <c r="U8" s="8"/>
      <c r="V8" s="8"/>
      <c r="W8" s="8"/>
      <c r="X8" s="6" t="str">
        <f t="shared" si="3"/>
        <v>N/A</v>
      </c>
      <c r="Y8" s="4">
        <v>0</v>
      </c>
      <c r="Z8" s="67"/>
      <c r="AA8" s="8"/>
      <c r="AB8" s="8"/>
      <c r="AC8" s="8"/>
      <c r="AD8" s="8"/>
      <c r="AE8" s="6" t="str">
        <f t="shared" si="4"/>
        <v>N/A</v>
      </c>
      <c r="AF8" s="4">
        <v>0</v>
      </c>
      <c r="AG8" s="67"/>
      <c r="AH8" s="8"/>
      <c r="AI8" s="8"/>
      <c r="AJ8" s="8"/>
      <c r="AK8" s="8"/>
      <c r="AL8" s="6" t="str">
        <f t="shared" si="5"/>
        <v>N/A</v>
      </c>
      <c r="AM8" s="4">
        <v>0</v>
      </c>
      <c r="AN8" s="67"/>
      <c r="AO8" s="8"/>
      <c r="AP8" s="8"/>
      <c r="AQ8" s="8"/>
      <c r="AR8" s="8"/>
      <c r="AS8" s="6" t="str">
        <f t="shared" si="6"/>
        <v>N/A</v>
      </c>
      <c r="AT8" s="4">
        <v>0</v>
      </c>
      <c r="AU8" s="9"/>
      <c r="AV8" s="9"/>
      <c r="AW8" s="9"/>
      <c r="AX8" s="4"/>
      <c r="AY8" s="4"/>
      <c r="AZ8" s="6" t="str">
        <f t="shared" si="7"/>
        <v>N/A</v>
      </c>
      <c r="BA8" s="4">
        <v>0</v>
      </c>
      <c r="BB8" s="18">
        <f t="shared" si="8"/>
        <v>0</v>
      </c>
      <c r="BC8" s="20" t="e">
        <f t="shared" si="9"/>
        <v>#DIV/0!</v>
      </c>
      <c r="BD8" s="82" t="e">
        <f t="shared" si="10"/>
        <v>#DIV/0!</v>
      </c>
      <c r="BE8" s="83" t="str">
        <f t="shared" si="0"/>
        <v>White Oaks A</v>
      </c>
      <c r="BF8" s="28">
        <v>0</v>
      </c>
      <c r="BG8" s="9">
        <f t="shared" si="11"/>
        <v>0</v>
      </c>
      <c r="BH8" s="10" t="str">
        <f t="shared" si="12"/>
        <v>N/A</v>
      </c>
      <c r="BI8" s="9"/>
      <c r="BJ8" s="9">
        <f t="shared" si="13"/>
        <v>0</v>
      </c>
      <c r="BK8" s="10" t="e">
        <f t="shared" si="14"/>
        <v>#DIV/0!</v>
      </c>
      <c r="BL8" s="9"/>
      <c r="BM8" s="9">
        <f t="shared" si="15"/>
        <v>0</v>
      </c>
      <c r="BN8" s="10" t="e">
        <f t="shared" si="16"/>
        <v>#DIV/0!</v>
      </c>
      <c r="BO8" s="9"/>
      <c r="BP8" s="9">
        <f t="shared" si="17"/>
        <v>0</v>
      </c>
      <c r="BQ8" s="10" t="e">
        <f t="shared" si="18"/>
        <v>#DIV/0!</v>
      </c>
      <c r="BR8" s="9"/>
      <c r="BS8" s="28">
        <f t="shared" si="19"/>
        <v>0</v>
      </c>
      <c r="BT8" s="10" t="e">
        <f t="shared" si="20"/>
        <v>#DIV/0!</v>
      </c>
      <c r="BU8" s="9"/>
      <c r="BV8" s="9">
        <f t="shared" si="21"/>
        <v>0</v>
      </c>
      <c r="BW8" s="10" t="e">
        <f t="shared" si="22"/>
        <v>#DIV/0!</v>
      </c>
      <c r="BX8" s="9"/>
      <c r="BY8" s="9">
        <f t="shared" si="23"/>
        <v>0</v>
      </c>
      <c r="BZ8" s="10" t="e">
        <f t="shared" si="24"/>
        <v>#DIV/0!</v>
      </c>
      <c r="CA8" s="9"/>
      <c r="CB8" s="9" t="s">
        <v>150</v>
      </c>
      <c r="CC8"/>
      <c r="CD8"/>
    </row>
    <row r="9" spans="1:82" s="66" customFormat="1" ht="12.75">
      <c r="A9" s="61">
        <v>7</v>
      </c>
      <c r="B9" s="92" t="s">
        <v>248</v>
      </c>
      <c r="C9" s="92"/>
      <c r="D9" s="7"/>
      <c r="E9" s="8"/>
      <c r="F9" s="8"/>
      <c r="G9" s="8"/>
      <c r="H9" s="8"/>
      <c r="I9" s="8"/>
      <c r="J9" s="6" t="str">
        <f t="shared" si="1"/>
        <v>N/A</v>
      </c>
      <c r="K9" s="4">
        <v>0</v>
      </c>
      <c r="L9" s="8"/>
      <c r="M9" s="8"/>
      <c r="N9" s="8"/>
      <c r="O9" s="8"/>
      <c r="P9" s="8"/>
      <c r="Q9" s="6" t="str">
        <f t="shared" si="2"/>
        <v>N/A</v>
      </c>
      <c r="R9" s="4">
        <v>0</v>
      </c>
      <c r="S9" s="8"/>
      <c r="T9" s="8"/>
      <c r="U9" s="8"/>
      <c r="V9" s="8"/>
      <c r="W9" s="8"/>
      <c r="X9" s="6" t="str">
        <f t="shared" si="3"/>
        <v>N/A</v>
      </c>
      <c r="Y9" s="4">
        <v>0</v>
      </c>
      <c r="Z9" s="67"/>
      <c r="AA9" s="8"/>
      <c r="AB9" s="8"/>
      <c r="AC9" s="8"/>
      <c r="AD9" s="8"/>
      <c r="AE9" s="6" t="str">
        <f t="shared" si="4"/>
        <v>N/A</v>
      </c>
      <c r="AF9" s="4">
        <v>0</v>
      </c>
      <c r="AG9" s="67"/>
      <c r="AH9" s="8"/>
      <c r="AI9" s="8"/>
      <c r="AJ9" s="8"/>
      <c r="AK9" s="8"/>
      <c r="AL9" s="6" t="str">
        <f t="shared" si="5"/>
        <v>N/A</v>
      </c>
      <c r="AM9" s="4">
        <v>0</v>
      </c>
      <c r="AN9" s="67"/>
      <c r="AO9" s="8"/>
      <c r="AP9" s="8"/>
      <c r="AQ9" s="8"/>
      <c r="AR9" s="8"/>
      <c r="AS9" s="6" t="str">
        <f t="shared" si="6"/>
        <v>N/A</v>
      </c>
      <c r="AT9" s="4">
        <v>0</v>
      </c>
      <c r="AU9" s="9"/>
      <c r="AV9" s="9"/>
      <c r="AW9" s="9"/>
      <c r="AX9" s="4"/>
      <c r="AY9" s="4"/>
      <c r="AZ9" s="6" t="str">
        <f t="shared" si="7"/>
        <v>N/A</v>
      </c>
      <c r="BA9" s="4">
        <v>0</v>
      </c>
      <c r="BB9" s="18">
        <f t="shared" si="8"/>
        <v>0</v>
      </c>
      <c r="BC9" s="20" t="e">
        <f t="shared" si="9"/>
        <v>#DIV/0!</v>
      </c>
      <c r="BD9" s="82" t="e">
        <f t="shared" si="10"/>
        <v>#DIV/0!</v>
      </c>
      <c r="BE9" s="83" t="str">
        <f t="shared" si="0"/>
        <v>White Oaks B</v>
      </c>
      <c r="BF9" s="28">
        <v>0</v>
      </c>
      <c r="BG9" s="9">
        <f t="shared" si="11"/>
        <v>0</v>
      </c>
      <c r="BH9" s="10" t="str">
        <f t="shared" si="12"/>
        <v>N/A</v>
      </c>
      <c r="BI9" s="9"/>
      <c r="BJ9" s="9">
        <f t="shared" si="13"/>
        <v>0</v>
      </c>
      <c r="BK9" s="10" t="e">
        <f t="shared" si="14"/>
        <v>#DIV/0!</v>
      </c>
      <c r="BL9" s="9"/>
      <c r="BM9" s="9">
        <f t="shared" si="15"/>
        <v>0</v>
      </c>
      <c r="BN9" s="10" t="e">
        <f t="shared" si="16"/>
        <v>#DIV/0!</v>
      </c>
      <c r="BO9" s="9"/>
      <c r="BP9" s="9">
        <f t="shared" si="17"/>
        <v>0</v>
      </c>
      <c r="BQ9" s="10" t="e">
        <f t="shared" si="18"/>
        <v>#DIV/0!</v>
      </c>
      <c r="BR9" s="9"/>
      <c r="BS9" s="28">
        <f t="shared" si="19"/>
        <v>0</v>
      </c>
      <c r="BT9" s="10" t="e">
        <f t="shared" si="20"/>
        <v>#DIV/0!</v>
      </c>
      <c r="BU9" s="9"/>
      <c r="BV9" s="9">
        <f t="shared" si="21"/>
        <v>0</v>
      </c>
      <c r="BW9" s="10" t="e">
        <f t="shared" si="22"/>
        <v>#DIV/0!</v>
      </c>
      <c r="BX9" s="9"/>
      <c r="BY9" s="9">
        <f t="shared" si="23"/>
        <v>0</v>
      </c>
      <c r="BZ9" s="10" t="e">
        <f t="shared" si="24"/>
        <v>#DIV/0!</v>
      </c>
      <c r="CA9" s="9"/>
      <c r="CB9" s="9" t="s">
        <v>150</v>
      </c>
      <c r="CC9"/>
      <c r="CD9"/>
    </row>
  </sheetData>
  <sheetProtection/>
  <mergeCells count="7">
    <mergeCell ref="BY1:CA1"/>
    <mergeCell ref="BS1:BU1"/>
    <mergeCell ref="BV1:BX1"/>
    <mergeCell ref="E1:K1"/>
    <mergeCell ref="L1:R1"/>
    <mergeCell ref="AN1:AT1"/>
    <mergeCell ref="AU1:BA1"/>
  </mergeCells>
  <printOptions/>
  <pageMargins left="0.38" right="0.56" top="1.22" bottom="1" header="0.5" footer="0.5"/>
  <pageSetup fitToHeight="2" fitToWidth="1" orientation="portrait" scale="80" r:id="rId1"/>
  <headerFooter alignWithMargins="0">
    <oddHeader>&amp;C&amp;"Geneva,Bold"&amp;12Queen's Tournament
TabSheet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57"/>
  <sheetViews>
    <sheetView zoomScalePageLayoutView="0" workbookViewId="0" topLeftCell="A1">
      <selection activeCell="A5" sqref="A5"/>
    </sheetView>
  </sheetViews>
  <sheetFormatPr defaultColWidth="11.375" defaultRowHeight="12"/>
  <cols>
    <col min="1" max="1" width="13.75390625" style="50" bestFit="1" customWidth="1"/>
    <col min="2" max="2" width="5.125" style="53" customWidth="1"/>
    <col min="3" max="3" width="6.875" style="53" customWidth="1"/>
    <col min="4" max="5" width="21.125" style="50" bestFit="1" customWidth="1"/>
    <col min="6" max="6" width="26.625" style="57" bestFit="1" customWidth="1"/>
    <col min="7" max="8" width="9.25390625" style="57" bestFit="1" customWidth="1"/>
    <col min="9" max="14" width="11.375" style="58" customWidth="1"/>
    <col min="15" max="15" width="5.625" style="70" bestFit="1" customWidth="1"/>
    <col min="16" max="16384" width="11.375" style="58" customWidth="1"/>
  </cols>
  <sheetData>
    <row r="1" spans="1:15" ht="12">
      <c r="A1" s="52"/>
      <c r="B1" s="62"/>
      <c r="C1" s="62"/>
      <c r="D1" s="52"/>
      <c r="E1" s="52"/>
      <c r="F1" s="68"/>
      <c r="G1" s="68"/>
      <c r="H1" s="68"/>
      <c r="I1" s="69"/>
      <c r="J1" s="69"/>
      <c r="K1" s="69"/>
      <c r="L1" s="69"/>
      <c r="O1" s="71"/>
    </row>
    <row r="2" spans="10:11" ht="12">
      <c r="J2" s="57"/>
      <c r="K2" s="57"/>
    </row>
    <row r="4" ht="12">
      <c r="I4" s="51"/>
    </row>
    <row r="5" ht="12">
      <c r="I5" s="51"/>
    </row>
    <row r="6" ht="12">
      <c r="I6" s="51"/>
    </row>
    <row r="7" spans="10:11" ht="12">
      <c r="J7" s="57"/>
      <c r="K7" s="57"/>
    </row>
    <row r="8" ht="12">
      <c r="I8" s="51"/>
    </row>
    <row r="9" spans="10:11" ht="12">
      <c r="J9" s="57"/>
      <c r="K9" s="57"/>
    </row>
    <row r="10" ht="12">
      <c r="I10" s="51"/>
    </row>
    <row r="11" spans="6:9" ht="12">
      <c r="F11" s="105"/>
      <c r="I11" s="51"/>
    </row>
    <row r="12" spans="6:11" ht="12">
      <c r="F12" s="105"/>
      <c r="J12" s="57"/>
      <c r="K12" s="57"/>
    </row>
    <row r="13" spans="10:11" ht="12">
      <c r="J13" s="57"/>
      <c r="K13" s="57"/>
    </row>
    <row r="14" ht="12">
      <c r="I14" s="51"/>
    </row>
    <row r="15" spans="6:11" ht="12">
      <c r="F15" s="105"/>
      <c r="J15" s="57"/>
      <c r="K15" s="57"/>
    </row>
    <row r="16" spans="6:9" ht="12">
      <c r="F16" s="105"/>
      <c r="I16" s="51"/>
    </row>
    <row r="17" ht="12">
      <c r="I17" s="51"/>
    </row>
    <row r="18" spans="8:9" ht="12">
      <c r="H18" s="50"/>
      <c r="I18" s="51"/>
    </row>
    <row r="19" ht="12">
      <c r="K19" s="57"/>
    </row>
    <row r="20" spans="6:10" ht="12">
      <c r="F20" s="105"/>
      <c r="J20" s="57"/>
    </row>
    <row r="21" ht="12">
      <c r="I21" s="51"/>
    </row>
    <row r="22" ht="12">
      <c r="I22" s="51"/>
    </row>
    <row r="23" spans="6:9" ht="12">
      <c r="F23" s="105"/>
      <c r="I23" s="51"/>
    </row>
    <row r="24" ht="12">
      <c r="I24" s="51"/>
    </row>
    <row r="26" ht="12">
      <c r="I26" s="51"/>
    </row>
    <row r="27" spans="6:11" ht="12">
      <c r="F27" s="105"/>
      <c r="J27" s="57"/>
      <c r="K27" s="57"/>
    </row>
    <row r="28" ht="12">
      <c r="I28" s="51"/>
    </row>
    <row r="29" ht="12">
      <c r="I29" s="51"/>
    </row>
    <row r="30" ht="12">
      <c r="I30" s="51"/>
    </row>
    <row r="31" ht="12">
      <c r="I31" s="51"/>
    </row>
    <row r="36" ht="12">
      <c r="F36" s="105"/>
    </row>
    <row r="37" spans="6:11" ht="12">
      <c r="F37" s="105"/>
      <c r="J37" s="57"/>
      <c r="K37" s="57"/>
    </row>
    <row r="39" ht="12">
      <c r="F39" s="105"/>
    </row>
    <row r="40" spans="6:11" ht="12">
      <c r="F40" s="105"/>
      <c r="J40" s="57"/>
      <c r="K40" s="57"/>
    </row>
    <row r="42" ht="12">
      <c r="F42" s="105"/>
    </row>
    <row r="44" ht="12">
      <c r="F44" s="105"/>
    </row>
    <row r="47" ht="12">
      <c r="F47" s="105"/>
    </row>
    <row r="48" ht="12">
      <c r="F48" s="105"/>
    </row>
    <row r="56" ht="12">
      <c r="I56" s="51"/>
    </row>
    <row r="57" ht="12">
      <c r="F57" s="105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portrait" scale="98" r:id="rId1"/>
  <headerFooter alignWithMargins="0">
    <oddHeader>&amp;C&amp;"Geneva,Bold"Queen's Tournament
ROUND SIX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Z100"/>
  <sheetViews>
    <sheetView zoomScalePageLayoutView="0" workbookViewId="0" topLeftCell="A1">
      <selection activeCell="B4" sqref="B4"/>
    </sheetView>
  </sheetViews>
  <sheetFormatPr defaultColWidth="9.00390625" defaultRowHeight="12"/>
  <cols>
    <col min="1" max="1" width="5.75390625" style="31" bestFit="1" customWidth="1"/>
    <col min="2" max="2" width="5.125" style="1" bestFit="1" customWidth="1"/>
    <col min="3" max="3" width="6.875" style="1" bestFit="1" customWidth="1"/>
    <col min="4" max="4" width="10.875" style="31" bestFit="1" customWidth="1"/>
    <col min="5" max="5" width="9.75390625" style="31" bestFit="1" customWidth="1"/>
    <col min="6" max="6" width="25.625" style="31" bestFit="1" customWidth="1"/>
    <col min="7" max="7" width="14.75390625" style="31" bestFit="1" customWidth="1"/>
    <col min="8" max="8" width="18.25390625" style="0" bestFit="1" customWidth="1"/>
    <col min="9" max="9" width="6.125" style="0" customWidth="1"/>
    <col min="15" max="15" width="5.625" style="1" bestFit="1" customWidth="1"/>
  </cols>
  <sheetData>
    <row r="1" spans="1:26" ht="12">
      <c r="A1" s="52"/>
      <c r="B1" s="62"/>
      <c r="C1" s="62"/>
      <c r="D1" s="52"/>
      <c r="E1" s="52"/>
      <c r="F1" s="52"/>
      <c r="G1" s="52"/>
      <c r="H1" s="63"/>
      <c r="I1" s="63"/>
      <c r="J1" s="63"/>
      <c r="K1" s="63"/>
      <c r="L1" s="63"/>
      <c r="M1" s="51"/>
      <c r="N1" s="51"/>
      <c r="O1" s="62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2">
      <c r="A2" s="50"/>
      <c r="B2" s="53"/>
      <c r="C2" s="53"/>
      <c r="D2" s="50"/>
      <c r="E2" s="50"/>
      <c r="F2" s="50"/>
      <c r="G2" s="50"/>
      <c r="H2" s="51"/>
      <c r="I2" s="51"/>
      <c r="J2" s="51"/>
      <c r="K2" s="51"/>
      <c r="L2" s="51"/>
      <c r="M2" s="51"/>
      <c r="N2" s="51"/>
      <c r="O2" s="53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2">
      <c r="A3" s="50"/>
      <c r="B3" s="53"/>
      <c r="C3" s="53"/>
      <c r="D3" s="50"/>
      <c r="E3" s="50"/>
      <c r="F3" s="50"/>
      <c r="G3" s="50"/>
      <c r="H3" s="51"/>
      <c r="I3" s="51"/>
      <c r="J3" s="51"/>
      <c r="K3" s="51"/>
      <c r="L3" s="51"/>
      <c r="M3" s="51"/>
      <c r="N3" s="51"/>
      <c r="O3" s="53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2">
      <c r="A4" s="50"/>
      <c r="B4" s="53"/>
      <c r="C4" s="53"/>
      <c r="D4" s="50"/>
      <c r="E4" s="50"/>
      <c r="F4" s="50"/>
      <c r="G4" s="50"/>
      <c r="H4" s="51"/>
      <c r="I4" s="51"/>
      <c r="J4" s="51"/>
      <c r="K4" s="51"/>
      <c r="L4" s="51"/>
      <c r="M4" s="51"/>
      <c r="N4" s="51"/>
      <c r="O4" s="53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2">
      <c r="A5" s="50"/>
      <c r="B5" s="53"/>
      <c r="C5" s="53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O5" s="53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2">
      <c r="A6" s="50"/>
      <c r="B6" s="53"/>
      <c r="C6" s="53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3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2">
      <c r="A7" s="50"/>
      <c r="B7" s="53"/>
      <c r="C7" s="53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3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2">
      <c r="A8" s="50"/>
      <c r="B8" s="53"/>
      <c r="C8" s="53"/>
      <c r="D8" s="50"/>
      <c r="E8" s="50"/>
      <c r="F8" s="50"/>
      <c r="G8" s="50"/>
      <c r="H8" s="51"/>
      <c r="I8" s="51"/>
      <c r="J8" s="51"/>
      <c r="K8" s="51"/>
      <c r="L8" s="51"/>
      <c r="M8" s="51"/>
      <c r="N8" s="51"/>
      <c r="O8" s="53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2">
      <c r="A9" s="50"/>
      <c r="B9" s="53"/>
      <c r="C9" s="53"/>
      <c r="D9" s="50"/>
      <c r="E9" s="50"/>
      <c r="F9" s="50"/>
      <c r="G9" s="50"/>
      <c r="H9" s="51"/>
      <c r="I9" s="51"/>
      <c r="J9" s="51"/>
      <c r="K9" s="51"/>
      <c r="L9" s="51"/>
      <c r="M9" s="51"/>
      <c r="N9" s="51"/>
      <c r="O9" s="53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2">
      <c r="A10" s="50"/>
      <c r="B10" s="53"/>
      <c r="C10" s="53"/>
      <c r="D10" s="50"/>
      <c r="E10" s="50"/>
      <c r="F10" s="50"/>
      <c r="G10" s="50"/>
      <c r="H10" s="51"/>
      <c r="I10" s="51"/>
      <c r="J10" s="51"/>
      <c r="K10" s="51"/>
      <c r="L10" s="51"/>
      <c r="M10" s="51"/>
      <c r="N10" s="51"/>
      <c r="O10" s="53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2">
      <c r="A11" s="50"/>
      <c r="B11" s="53"/>
      <c r="C11" s="53"/>
      <c r="D11" s="50"/>
      <c r="E11" s="50"/>
      <c r="F11" s="50"/>
      <c r="G11" s="50"/>
      <c r="H11" s="50"/>
      <c r="I11" s="51"/>
      <c r="J11" s="51"/>
      <c r="K11" s="51"/>
      <c r="L11" s="51"/>
      <c r="M11" s="51"/>
      <c r="N11" s="51"/>
      <c r="O11" s="53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2">
      <c r="A12" s="50"/>
      <c r="B12" s="53"/>
      <c r="C12" s="53"/>
      <c r="D12" s="50"/>
      <c r="E12" s="50"/>
      <c r="F12" s="50"/>
      <c r="G12" s="50"/>
      <c r="H12" s="51"/>
      <c r="I12" s="51"/>
      <c r="J12" s="51"/>
      <c r="K12" s="51"/>
      <c r="L12" s="51"/>
      <c r="M12" s="51"/>
      <c r="N12" s="51"/>
      <c r="O12" s="53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2">
      <c r="A13" s="50"/>
      <c r="B13" s="53"/>
      <c r="C13" s="53"/>
      <c r="D13" s="50"/>
      <c r="E13" s="50"/>
      <c r="F13" s="50"/>
      <c r="G13" s="50"/>
      <c r="H13" s="50"/>
      <c r="I13" s="51"/>
      <c r="J13" s="51"/>
      <c r="K13" s="51"/>
      <c r="L13" s="51"/>
      <c r="M13" s="51"/>
      <c r="N13" s="51"/>
      <c r="O13" s="53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2">
      <c r="A14" s="50"/>
      <c r="B14" s="53"/>
      <c r="C14" s="53"/>
      <c r="D14" s="50"/>
      <c r="E14" s="50"/>
      <c r="F14" s="50"/>
      <c r="G14" s="50"/>
      <c r="H14" s="51"/>
      <c r="I14" s="51"/>
      <c r="J14" s="51"/>
      <c r="K14" s="51"/>
      <c r="L14" s="51"/>
      <c r="M14" s="51"/>
      <c r="N14" s="51"/>
      <c r="O14" s="53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2">
      <c r="A15" s="50"/>
      <c r="B15" s="53"/>
      <c r="C15" s="53"/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3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2">
      <c r="A16" s="50"/>
      <c r="B16" s="53"/>
      <c r="C16" s="53"/>
      <c r="D16" s="50"/>
      <c r="E16" s="50"/>
      <c r="F16" s="50"/>
      <c r="G16" s="50"/>
      <c r="H16" s="50"/>
      <c r="I16" s="51"/>
      <c r="J16" s="51"/>
      <c r="K16" s="51"/>
      <c r="L16" s="51"/>
      <c r="M16" s="51"/>
      <c r="N16" s="51"/>
      <c r="O16" s="53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2">
      <c r="A17" s="50"/>
      <c r="B17" s="53"/>
      <c r="C17" s="53"/>
      <c r="D17" s="50"/>
      <c r="E17" s="50"/>
      <c r="F17" s="50"/>
      <c r="G17" s="50"/>
      <c r="H17" s="51"/>
      <c r="I17" s="51"/>
      <c r="J17" s="51"/>
      <c r="K17" s="51"/>
      <c r="L17" s="51"/>
      <c r="M17" s="51"/>
      <c r="N17" s="51"/>
      <c r="O17" s="53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2">
      <c r="A18" s="50"/>
      <c r="B18" s="53"/>
      <c r="C18" s="53"/>
      <c r="D18" s="50"/>
      <c r="E18" s="50"/>
      <c r="F18" s="50"/>
      <c r="G18" s="50"/>
      <c r="H18" s="51"/>
      <c r="I18" s="51"/>
      <c r="J18" s="51"/>
      <c r="K18" s="51"/>
      <c r="L18" s="51"/>
      <c r="M18" s="51"/>
      <c r="N18" s="51"/>
      <c r="O18" s="53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2">
      <c r="A19" s="50"/>
      <c r="B19" s="53"/>
      <c r="C19" s="53"/>
      <c r="D19" s="50"/>
      <c r="E19" s="50"/>
      <c r="F19" s="50"/>
      <c r="G19" s="50"/>
      <c r="H19" s="50"/>
      <c r="I19" s="51"/>
      <c r="J19" s="51"/>
      <c r="K19" s="51"/>
      <c r="L19" s="51"/>
      <c r="M19" s="51"/>
      <c r="N19" s="51"/>
      <c r="O19" s="53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2">
      <c r="A20" s="50"/>
      <c r="B20" s="53"/>
      <c r="C20" s="53"/>
      <c r="D20" s="50"/>
      <c r="E20" s="50"/>
      <c r="F20" s="50"/>
      <c r="G20" s="50"/>
      <c r="H20" s="51"/>
      <c r="I20" s="51"/>
      <c r="J20" s="51"/>
      <c r="K20" s="51"/>
      <c r="L20" s="51"/>
      <c r="M20" s="51"/>
      <c r="N20" s="51"/>
      <c r="O20" s="53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2">
      <c r="A21" s="50"/>
      <c r="B21" s="53"/>
      <c r="C21" s="53"/>
      <c r="D21" s="50"/>
      <c r="E21" s="50"/>
      <c r="F21" s="50"/>
      <c r="G21" s="50"/>
      <c r="H21" s="51"/>
      <c r="I21" s="51"/>
      <c r="J21" s="51"/>
      <c r="K21" s="51"/>
      <c r="L21" s="51"/>
      <c r="M21" s="51"/>
      <c r="N21" s="51"/>
      <c r="O21" s="53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2">
      <c r="A22" s="50"/>
      <c r="B22" s="53"/>
      <c r="C22" s="53"/>
      <c r="D22" s="50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3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2">
      <c r="A23" s="50"/>
      <c r="B23" s="53"/>
      <c r="C23" s="53"/>
      <c r="D23" s="50"/>
      <c r="E23" s="50"/>
      <c r="F23" s="50"/>
      <c r="G23" s="50"/>
      <c r="H23" s="51"/>
      <c r="I23" s="51"/>
      <c r="J23" s="51"/>
      <c r="K23" s="51"/>
      <c r="L23" s="51"/>
      <c r="M23" s="51"/>
      <c r="N23" s="51"/>
      <c r="O23" s="53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2">
      <c r="A24" s="50"/>
      <c r="B24" s="53"/>
      <c r="C24" s="53"/>
      <c r="D24" s="50"/>
      <c r="E24" s="50"/>
      <c r="F24" s="50"/>
      <c r="G24" s="50"/>
      <c r="H24" s="51"/>
      <c r="I24" s="51"/>
      <c r="J24" s="51"/>
      <c r="K24" s="51"/>
      <c r="L24" s="51"/>
      <c r="M24" s="51"/>
      <c r="N24" s="51"/>
      <c r="O24" s="53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2">
      <c r="A25" s="50"/>
      <c r="B25" s="53"/>
      <c r="C25" s="53"/>
      <c r="D25" s="50"/>
      <c r="E25" s="50"/>
      <c r="F25" s="50"/>
      <c r="G25" s="50"/>
      <c r="H25" s="51"/>
      <c r="I25" s="51"/>
      <c r="J25" s="51"/>
      <c r="K25" s="51"/>
      <c r="L25" s="51"/>
      <c r="M25" s="51"/>
      <c r="N25" s="51"/>
      <c r="O25" s="53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2">
      <c r="A26" s="50"/>
      <c r="B26" s="53"/>
      <c r="C26" s="53"/>
      <c r="D26" s="50"/>
      <c r="E26" s="50"/>
      <c r="F26" s="50"/>
      <c r="G26" s="50"/>
      <c r="H26" s="51"/>
      <c r="I26" s="51"/>
      <c r="J26" s="51"/>
      <c r="K26" s="51"/>
      <c r="L26" s="51"/>
      <c r="M26" s="51"/>
      <c r="N26" s="51"/>
      <c r="O26" s="53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2">
      <c r="A27" s="50"/>
      <c r="B27" s="53"/>
      <c r="C27" s="53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1"/>
      <c r="O27" s="53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2">
      <c r="A28" s="50"/>
      <c r="B28" s="53"/>
      <c r="C28" s="53"/>
      <c r="D28" s="50"/>
      <c r="E28" s="50"/>
      <c r="F28" s="50"/>
      <c r="G28" s="50"/>
      <c r="H28" s="51"/>
      <c r="I28" s="51"/>
      <c r="J28" s="51"/>
      <c r="K28" s="51"/>
      <c r="L28" s="51"/>
      <c r="M28" s="51"/>
      <c r="N28" s="51"/>
      <c r="O28" s="53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2">
      <c r="A29" s="50"/>
      <c r="B29" s="53"/>
      <c r="C29" s="53"/>
      <c r="D29" s="50"/>
      <c r="E29" s="50"/>
      <c r="F29" s="50"/>
      <c r="G29" s="50"/>
      <c r="H29" s="51"/>
      <c r="I29" s="51"/>
      <c r="J29" s="51"/>
      <c r="K29" s="51"/>
      <c r="L29" s="51"/>
      <c r="M29" s="51"/>
      <c r="N29" s="51"/>
      <c r="O29" s="53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2">
      <c r="A30" s="50"/>
      <c r="B30" s="53"/>
      <c r="C30" s="53"/>
      <c r="D30" s="50"/>
      <c r="E30" s="50"/>
      <c r="F30" s="50"/>
      <c r="G30" s="50"/>
      <c r="H30" s="50"/>
      <c r="I30" s="51"/>
      <c r="J30" s="51"/>
      <c r="K30" s="51"/>
      <c r="L30" s="51"/>
      <c r="M30" s="51"/>
      <c r="N30" s="51"/>
      <c r="O30" s="53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2">
      <c r="A31" s="50"/>
      <c r="B31" s="53"/>
      <c r="C31" s="53"/>
      <c r="D31" s="50"/>
      <c r="E31" s="50"/>
      <c r="F31" s="50"/>
      <c r="G31" s="50"/>
      <c r="H31" s="51"/>
      <c r="I31" s="51"/>
      <c r="J31" s="51"/>
      <c r="K31" s="51"/>
      <c r="L31" s="51"/>
      <c r="M31" s="51"/>
      <c r="N31" s="51"/>
      <c r="O31" s="53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2">
      <c r="A32" s="50"/>
      <c r="B32" s="53"/>
      <c r="C32" s="53"/>
      <c r="D32" s="50"/>
      <c r="E32" s="50"/>
      <c r="F32" s="50"/>
      <c r="G32" s="50"/>
      <c r="H32" s="50"/>
      <c r="I32" s="51"/>
      <c r="J32" s="51"/>
      <c r="K32" s="51"/>
      <c r="L32" s="51"/>
      <c r="M32" s="51"/>
      <c r="N32" s="51"/>
      <c r="O32" s="53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2">
      <c r="A33" s="50"/>
      <c r="B33" s="53"/>
      <c r="C33" s="53"/>
      <c r="D33" s="50"/>
      <c r="E33" s="50"/>
      <c r="F33" s="50"/>
      <c r="G33" s="50"/>
      <c r="H33" s="51"/>
      <c r="I33" s="51"/>
      <c r="J33" s="51"/>
      <c r="K33" s="51"/>
      <c r="L33" s="51"/>
      <c r="M33" s="51"/>
      <c r="N33" s="51"/>
      <c r="O33" s="53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2">
      <c r="A34" s="50"/>
      <c r="B34" s="53"/>
      <c r="C34" s="53"/>
      <c r="D34" s="50"/>
      <c r="E34" s="50"/>
      <c r="F34" s="50"/>
      <c r="G34" s="50"/>
      <c r="H34" s="51"/>
      <c r="I34" s="51"/>
      <c r="J34" s="51"/>
      <c r="K34" s="51"/>
      <c r="L34" s="51"/>
      <c r="M34" s="51"/>
      <c r="N34" s="51"/>
      <c r="O34" s="53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2">
      <c r="A35" s="50"/>
      <c r="B35" s="53"/>
      <c r="C35" s="53"/>
      <c r="D35" s="50"/>
      <c r="E35" s="50"/>
      <c r="F35" s="50"/>
      <c r="G35" s="50"/>
      <c r="H35" s="50"/>
      <c r="I35" s="51"/>
      <c r="J35" s="51"/>
      <c r="K35" s="51"/>
      <c r="L35" s="51"/>
      <c r="M35" s="51"/>
      <c r="N35" s="51"/>
      <c r="O35" s="53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2">
      <c r="A36" s="50"/>
      <c r="B36" s="53"/>
      <c r="C36" s="53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3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2">
      <c r="A37" s="50"/>
      <c r="B37" s="53"/>
      <c r="C37" s="53"/>
      <c r="D37" s="50"/>
      <c r="E37" s="50"/>
      <c r="F37" s="50"/>
      <c r="G37" s="50"/>
      <c r="H37" s="51"/>
      <c r="I37" s="51"/>
      <c r="J37" s="51"/>
      <c r="K37" s="51"/>
      <c r="L37" s="51"/>
      <c r="M37" s="51"/>
      <c r="N37" s="51"/>
      <c r="O37" s="53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2">
      <c r="A38" s="50"/>
      <c r="B38" s="53"/>
      <c r="C38" s="53"/>
      <c r="D38" s="50"/>
      <c r="E38" s="50"/>
      <c r="F38" s="50"/>
      <c r="G38" s="50"/>
      <c r="H38" s="51"/>
      <c r="I38" s="51"/>
      <c r="J38" s="51"/>
      <c r="K38" s="51"/>
      <c r="L38" s="51"/>
      <c r="M38" s="51"/>
      <c r="N38" s="51"/>
      <c r="O38" s="53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2">
      <c r="A39" s="50"/>
      <c r="B39" s="53"/>
      <c r="C39" s="53"/>
      <c r="D39" s="50"/>
      <c r="E39" s="50"/>
      <c r="F39" s="50"/>
      <c r="G39" s="50"/>
      <c r="H39" s="51"/>
      <c r="I39" s="51"/>
      <c r="J39" s="51"/>
      <c r="K39" s="51"/>
      <c r="L39" s="51"/>
      <c r="M39" s="51"/>
      <c r="N39" s="51"/>
      <c r="O39" s="53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2">
      <c r="A40" s="50"/>
      <c r="B40" s="53"/>
      <c r="C40" s="53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3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2">
      <c r="A41" s="50"/>
      <c r="B41" s="53"/>
      <c r="C41" s="53"/>
      <c r="D41" s="50"/>
      <c r="E41" s="50"/>
      <c r="F41" s="50"/>
      <c r="G41" s="50"/>
      <c r="H41" s="51"/>
      <c r="I41" s="51"/>
      <c r="J41" s="51"/>
      <c r="K41" s="51"/>
      <c r="L41" s="51"/>
      <c r="M41" s="51"/>
      <c r="N41" s="51"/>
      <c r="O41" s="53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2">
      <c r="A42" s="50"/>
      <c r="B42" s="53"/>
      <c r="C42" s="53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3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2">
      <c r="A43" s="50"/>
      <c r="B43" s="53"/>
      <c r="C43" s="53"/>
      <c r="D43" s="50"/>
      <c r="E43" s="50"/>
      <c r="F43" s="50"/>
      <c r="G43" s="50"/>
      <c r="H43" s="51"/>
      <c r="I43" s="51"/>
      <c r="J43" s="51"/>
      <c r="K43" s="51"/>
      <c r="L43" s="51"/>
      <c r="M43" s="51"/>
      <c r="N43" s="51"/>
      <c r="O43" s="53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2">
      <c r="A44" s="50"/>
      <c r="B44" s="53"/>
      <c r="C44" s="53"/>
      <c r="D44" s="50"/>
      <c r="E44" s="50"/>
      <c r="F44" s="50"/>
      <c r="G44" s="50"/>
      <c r="H44" s="51"/>
      <c r="I44" s="51"/>
      <c r="J44" s="51"/>
      <c r="K44" s="51"/>
      <c r="L44" s="51"/>
      <c r="M44" s="51"/>
      <c r="N44" s="51"/>
      <c r="O44" s="53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2">
      <c r="A45" s="50"/>
      <c r="B45" s="53"/>
      <c r="C45" s="53"/>
      <c r="D45" s="50"/>
      <c r="E45" s="50"/>
      <c r="F45" s="50"/>
      <c r="G45" s="50"/>
      <c r="H45" s="51"/>
      <c r="I45" s="51"/>
      <c r="J45" s="51"/>
      <c r="K45" s="51"/>
      <c r="L45" s="51"/>
      <c r="M45" s="51"/>
      <c r="N45" s="51"/>
      <c r="O45" s="53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2">
      <c r="A46" s="50"/>
      <c r="B46" s="53"/>
      <c r="C46" s="53"/>
      <c r="D46" s="50"/>
      <c r="E46" s="50"/>
      <c r="F46" s="50"/>
      <c r="G46" s="50"/>
      <c r="H46" s="51"/>
      <c r="I46" s="51"/>
      <c r="J46" s="51"/>
      <c r="K46" s="51"/>
      <c r="L46" s="51"/>
      <c r="M46" s="51"/>
      <c r="N46" s="51"/>
      <c r="O46" s="5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2">
      <c r="A47" s="50"/>
      <c r="B47" s="53"/>
      <c r="C47" s="53"/>
      <c r="D47" s="50"/>
      <c r="E47" s="50"/>
      <c r="F47" s="50"/>
      <c r="G47" s="50"/>
      <c r="H47" s="51"/>
      <c r="I47" s="51"/>
      <c r="J47" s="51"/>
      <c r="K47" s="51"/>
      <c r="L47" s="51"/>
      <c r="M47" s="51"/>
      <c r="N47" s="51"/>
      <c r="O47" s="53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2">
      <c r="A48" s="50"/>
      <c r="B48" s="53"/>
      <c r="C48" s="53"/>
      <c r="D48" s="50"/>
      <c r="E48" s="50"/>
      <c r="F48" s="50"/>
      <c r="G48" s="50"/>
      <c r="H48" s="51"/>
      <c r="I48" s="51"/>
      <c r="J48" s="51"/>
      <c r="K48" s="51"/>
      <c r="L48" s="51"/>
      <c r="M48" s="51"/>
      <c r="N48" s="51"/>
      <c r="O48" s="53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2">
      <c r="A49" s="50"/>
      <c r="B49" s="53"/>
      <c r="C49" s="53"/>
      <c r="D49" s="50"/>
      <c r="E49" s="50"/>
      <c r="F49" s="50"/>
      <c r="G49" s="50"/>
      <c r="H49" s="51"/>
      <c r="I49" s="51"/>
      <c r="J49" s="51"/>
      <c r="K49" s="51"/>
      <c r="L49" s="51"/>
      <c r="M49" s="51"/>
      <c r="N49" s="51"/>
      <c r="O49" s="53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2">
      <c r="A50" s="50"/>
      <c r="B50" s="53"/>
      <c r="C50" s="53"/>
      <c r="D50" s="50"/>
      <c r="E50" s="50"/>
      <c r="F50" s="50"/>
      <c r="G50" s="50"/>
      <c r="H50" s="51"/>
      <c r="I50" s="51"/>
      <c r="J50" s="51"/>
      <c r="K50" s="51"/>
      <c r="L50" s="51"/>
      <c r="M50" s="51"/>
      <c r="N50" s="51"/>
      <c r="O50" s="53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2">
      <c r="A51" s="50"/>
      <c r="B51" s="53"/>
      <c r="C51" s="53"/>
      <c r="D51" s="50"/>
      <c r="E51" s="50"/>
      <c r="F51" s="50"/>
      <c r="G51" s="50"/>
      <c r="H51" s="51"/>
      <c r="I51" s="51"/>
      <c r="J51" s="51"/>
      <c r="K51" s="51"/>
      <c r="L51" s="51"/>
      <c r="M51" s="51"/>
      <c r="N51" s="51"/>
      <c r="O51" s="53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2">
      <c r="A52" s="50"/>
      <c r="B52" s="53"/>
      <c r="C52" s="53"/>
      <c r="D52" s="50"/>
      <c r="E52" s="50"/>
      <c r="F52" s="50"/>
      <c r="G52" s="50"/>
      <c r="H52" s="51"/>
      <c r="I52" s="51"/>
      <c r="J52" s="51"/>
      <c r="K52" s="51"/>
      <c r="L52" s="51"/>
      <c r="M52" s="51"/>
      <c r="N52" s="51"/>
      <c r="O52" s="53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2">
      <c r="A53" s="50"/>
      <c r="B53" s="53"/>
      <c r="C53" s="53"/>
      <c r="D53" s="50"/>
      <c r="E53" s="50"/>
      <c r="F53" s="50"/>
      <c r="G53" s="50"/>
      <c r="H53" s="51"/>
      <c r="I53" s="51"/>
      <c r="J53" s="51"/>
      <c r="K53" s="51"/>
      <c r="L53" s="51"/>
      <c r="M53" s="51"/>
      <c r="N53" s="51"/>
      <c r="O53" s="53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2">
      <c r="A54" s="50"/>
      <c r="B54" s="53"/>
      <c r="C54" s="53"/>
      <c r="D54" s="50"/>
      <c r="E54" s="50"/>
      <c r="F54" s="50"/>
      <c r="G54" s="50"/>
      <c r="H54" s="51"/>
      <c r="I54" s="51"/>
      <c r="J54" s="51"/>
      <c r="K54" s="51"/>
      <c r="L54" s="51"/>
      <c r="M54" s="51"/>
      <c r="N54" s="51"/>
      <c r="O54" s="53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2">
      <c r="A55" s="50"/>
      <c r="B55" s="53"/>
      <c r="C55" s="53"/>
      <c r="D55" s="50"/>
      <c r="E55" s="50"/>
      <c r="F55" s="50"/>
      <c r="G55" s="50"/>
      <c r="H55" s="51"/>
      <c r="I55" s="51"/>
      <c r="J55" s="51"/>
      <c r="K55" s="51"/>
      <c r="L55" s="51"/>
      <c r="M55" s="51"/>
      <c r="N55" s="51"/>
      <c r="O55" s="53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2">
      <c r="A56" s="50"/>
      <c r="B56" s="53"/>
      <c r="C56" s="53"/>
      <c r="D56" s="50"/>
      <c r="E56" s="50"/>
      <c r="F56" s="50"/>
      <c r="G56" s="50"/>
      <c r="H56" s="51"/>
      <c r="I56" s="51"/>
      <c r="J56" s="51"/>
      <c r="K56" s="51"/>
      <c r="L56" s="51"/>
      <c r="M56" s="51"/>
      <c r="N56" s="51"/>
      <c r="O56" s="53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2">
      <c r="A57" s="50"/>
      <c r="B57" s="53"/>
      <c r="C57" s="53"/>
      <c r="D57" s="50"/>
      <c r="E57" s="50"/>
      <c r="F57" s="50"/>
      <c r="G57" s="50"/>
      <c r="H57" s="51"/>
      <c r="I57" s="51"/>
      <c r="J57" s="51"/>
      <c r="K57" s="51"/>
      <c r="L57" s="51"/>
      <c r="M57" s="51"/>
      <c r="N57" s="51"/>
      <c r="O57" s="53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2">
      <c r="A58" s="50"/>
      <c r="B58" s="53"/>
      <c r="C58" s="53"/>
      <c r="D58" s="50"/>
      <c r="E58" s="50"/>
      <c r="F58" s="50"/>
      <c r="G58" s="50"/>
      <c r="H58" s="51"/>
      <c r="I58" s="51"/>
      <c r="J58" s="51"/>
      <c r="K58" s="51"/>
      <c r="L58" s="51"/>
      <c r="M58" s="51"/>
      <c r="N58" s="51"/>
      <c r="O58" s="53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2">
      <c r="A59" s="50"/>
      <c r="B59" s="53"/>
      <c r="C59" s="53"/>
      <c r="D59" s="50"/>
      <c r="E59" s="50"/>
      <c r="F59" s="50"/>
      <c r="G59" s="50"/>
      <c r="H59" s="51"/>
      <c r="I59" s="51"/>
      <c r="J59" s="51"/>
      <c r="K59" s="51"/>
      <c r="L59" s="51"/>
      <c r="M59" s="51"/>
      <c r="N59" s="51"/>
      <c r="O59" s="53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2">
      <c r="A60" s="50"/>
      <c r="B60" s="53"/>
      <c r="C60" s="53"/>
      <c r="D60" s="50"/>
      <c r="E60" s="50"/>
      <c r="F60" s="50"/>
      <c r="G60" s="50"/>
      <c r="H60" s="51"/>
      <c r="I60" s="51"/>
      <c r="J60" s="51"/>
      <c r="K60" s="51"/>
      <c r="L60" s="51"/>
      <c r="M60" s="51"/>
      <c r="N60" s="51"/>
      <c r="O60" s="53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2">
      <c r="A61" s="50"/>
      <c r="B61" s="53"/>
      <c r="C61" s="53"/>
      <c r="D61" s="50"/>
      <c r="E61" s="50"/>
      <c r="F61" s="50"/>
      <c r="G61" s="50"/>
      <c r="H61" s="51"/>
      <c r="I61" s="51"/>
      <c r="J61" s="51"/>
      <c r="K61" s="51"/>
      <c r="L61" s="51"/>
      <c r="M61" s="51"/>
      <c r="N61" s="51"/>
      <c r="O61" s="53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2">
      <c r="A62" s="50"/>
      <c r="B62" s="53"/>
      <c r="C62" s="53"/>
      <c r="D62" s="50"/>
      <c r="E62" s="50"/>
      <c r="F62" s="50"/>
      <c r="G62" s="50"/>
      <c r="H62" s="51"/>
      <c r="I62" s="51"/>
      <c r="J62" s="51"/>
      <c r="K62" s="51"/>
      <c r="L62" s="51"/>
      <c r="M62" s="51"/>
      <c r="N62" s="51"/>
      <c r="O62" s="53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2">
      <c r="A63" s="50"/>
      <c r="B63" s="53"/>
      <c r="C63" s="53"/>
      <c r="D63" s="50"/>
      <c r="E63" s="50"/>
      <c r="F63" s="50"/>
      <c r="G63" s="50"/>
      <c r="H63" s="51"/>
      <c r="I63" s="51"/>
      <c r="J63" s="51"/>
      <c r="K63" s="51"/>
      <c r="L63" s="51"/>
      <c r="M63" s="51"/>
      <c r="N63" s="51"/>
      <c r="O63" s="53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2">
      <c r="A64" s="50"/>
      <c r="B64" s="53"/>
      <c r="C64" s="53"/>
      <c r="D64" s="50"/>
      <c r="E64" s="50"/>
      <c r="F64" s="50"/>
      <c r="G64" s="50"/>
      <c r="H64" s="51"/>
      <c r="I64" s="51"/>
      <c r="J64" s="51"/>
      <c r="K64" s="51"/>
      <c r="L64" s="51"/>
      <c r="M64" s="51"/>
      <c r="N64" s="51"/>
      <c r="O64" s="53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2">
      <c r="A65" s="50"/>
      <c r="B65" s="53"/>
      <c r="C65" s="53"/>
      <c r="D65" s="50"/>
      <c r="E65" s="50"/>
      <c r="F65" s="50"/>
      <c r="G65" s="50"/>
      <c r="H65" s="51"/>
      <c r="I65" s="51"/>
      <c r="J65" s="51"/>
      <c r="K65" s="51"/>
      <c r="L65" s="51"/>
      <c r="M65" s="51"/>
      <c r="N65" s="51"/>
      <c r="O65" s="53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2">
      <c r="A66" s="50"/>
      <c r="B66" s="53"/>
      <c r="C66" s="53"/>
      <c r="D66" s="50"/>
      <c r="E66" s="50"/>
      <c r="F66" s="50"/>
      <c r="G66" s="50"/>
      <c r="H66" s="51"/>
      <c r="I66" s="51"/>
      <c r="J66" s="51"/>
      <c r="K66" s="51"/>
      <c r="L66" s="51"/>
      <c r="M66" s="51"/>
      <c r="N66" s="51"/>
      <c r="O66" s="53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2">
      <c r="A67" s="50"/>
      <c r="B67" s="53"/>
      <c r="C67" s="53"/>
      <c r="D67" s="50"/>
      <c r="E67" s="50"/>
      <c r="F67" s="50"/>
      <c r="G67" s="50"/>
      <c r="H67" s="51"/>
      <c r="I67" s="51"/>
      <c r="J67" s="51"/>
      <c r="K67" s="51"/>
      <c r="L67" s="51"/>
      <c r="M67" s="51"/>
      <c r="N67" s="51"/>
      <c r="O67" s="53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2">
      <c r="A68" s="50"/>
      <c r="B68" s="53"/>
      <c r="C68" s="53"/>
      <c r="D68" s="50"/>
      <c r="E68" s="50"/>
      <c r="F68" s="50"/>
      <c r="G68" s="50"/>
      <c r="H68" s="51"/>
      <c r="I68" s="51"/>
      <c r="J68" s="51"/>
      <c r="K68" s="51"/>
      <c r="L68" s="51"/>
      <c r="M68" s="51"/>
      <c r="N68" s="51"/>
      <c r="O68" s="53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2">
      <c r="A69" s="50"/>
      <c r="B69" s="53"/>
      <c r="C69" s="53"/>
      <c r="D69" s="50"/>
      <c r="E69" s="50"/>
      <c r="F69" s="50"/>
      <c r="G69" s="50"/>
      <c r="H69" s="51"/>
      <c r="I69" s="51"/>
      <c r="J69" s="51"/>
      <c r="K69" s="51"/>
      <c r="L69" s="51"/>
      <c r="M69" s="51"/>
      <c r="N69" s="51"/>
      <c r="O69" s="53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2">
      <c r="A70" s="50"/>
      <c r="B70" s="53"/>
      <c r="C70" s="53"/>
      <c r="D70" s="50"/>
      <c r="E70" s="50"/>
      <c r="F70" s="50"/>
      <c r="G70" s="50"/>
      <c r="H70" s="51"/>
      <c r="I70" s="51"/>
      <c r="J70" s="51"/>
      <c r="K70" s="51"/>
      <c r="L70" s="51"/>
      <c r="M70" s="51"/>
      <c r="N70" s="51"/>
      <c r="O70" s="53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2">
      <c r="A71" s="50"/>
      <c r="B71" s="53"/>
      <c r="C71" s="53"/>
      <c r="D71" s="50"/>
      <c r="E71" s="50"/>
      <c r="F71" s="50"/>
      <c r="G71" s="50"/>
      <c r="H71" s="51"/>
      <c r="I71" s="51"/>
      <c r="J71" s="51"/>
      <c r="K71" s="51"/>
      <c r="L71" s="51"/>
      <c r="M71" s="51"/>
      <c r="N71" s="51"/>
      <c r="O71" s="53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2">
      <c r="A72" s="50"/>
      <c r="B72" s="53"/>
      <c r="C72" s="53"/>
      <c r="D72" s="50"/>
      <c r="E72" s="50"/>
      <c r="F72" s="50"/>
      <c r="G72" s="50"/>
      <c r="H72" s="51"/>
      <c r="I72" s="51"/>
      <c r="J72" s="51"/>
      <c r="K72" s="51"/>
      <c r="L72" s="51"/>
      <c r="M72" s="51"/>
      <c r="N72" s="51"/>
      <c r="O72" s="53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2">
      <c r="A73" s="50"/>
      <c r="B73" s="53"/>
      <c r="C73" s="53"/>
      <c r="D73" s="50"/>
      <c r="E73" s="50"/>
      <c r="F73" s="50"/>
      <c r="G73" s="50"/>
      <c r="H73" s="51"/>
      <c r="I73" s="51"/>
      <c r="J73" s="51"/>
      <c r="K73" s="51"/>
      <c r="L73" s="51"/>
      <c r="M73" s="51"/>
      <c r="N73" s="51"/>
      <c r="O73" s="53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2">
      <c r="A74" s="50"/>
      <c r="B74" s="53"/>
      <c r="C74" s="53"/>
      <c r="D74" s="50"/>
      <c r="E74" s="50"/>
      <c r="F74" s="50"/>
      <c r="G74" s="50"/>
      <c r="H74" s="51"/>
      <c r="I74" s="51"/>
      <c r="J74" s="51"/>
      <c r="K74" s="51"/>
      <c r="L74" s="51"/>
      <c r="M74" s="51"/>
      <c r="N74" s="51"/>
      <c r="O74" s="53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2">
      <c r="A75" s="50"/>
      <c r="B75" s="53"/>
      <c r="C75" s="53"/>
      <c r="D75" s="50"/>
      <c r="E75" s="50"/>
      <c r="F75" s="50"/>
      <c r="G75" s="50"/>
      <c r="H75" s="51"/>
      <c r="I75" s="51"/>
      <c r="J75" s="51"/>
      <c r="K75" s="51"/>
      <c r="L75" s="51"/>
      <c r="M75" s="51"/>
      <c r="N75" s="51"/>
      <c r="O75" s="53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2">
      <c r="A76" s="50"/>
      <c r="B76" s="53"/>
      <c r="C76" s="53"/>
      <c r="D76" s="50"/>
      <c r="E76" s="50"/>
      <c r="F76" s="50"/>
      <c r="G76" s="50"/>
      <c r="H76" s="51"/>
      <c r="I76" s="51"/>
      <c r="J76" s="51"/>
      <c r="K76" s="51"/>
      <c r="L76" s="51"/>
      <c r="M76" s="51"/>
      <c r="N76" s="51"/>
      <c r="O76" s="53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2">
      <c r="A77" s="50"/>
      <c r="B77" s="53"/>
      <c r="C77" s="53"/>
      <c r="D77" s="50"/>
      <c r="E77" s="50"/>
      <c r="F77" s="50"/>
      <c r="G77" s="50"/>
      <c r="H77" s="51"/>
      <c r="I77" s="51"/>
      <c r="J77" s="51"/>
      <c r="K77" s="51"/>
      <c r="L77" s="51"/>
      <c r="M77" s="51"/>
      <c r="N77" s="51"/>
      <c r="O77" s="53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2">
      <c r="A78" s="50"/>
      <c r="B78" s="53"/>
      <c r="C78" s="53"/>
      <c r="D78" s="50"/>
      <c r="E78" s="50"/>
      <c r="F78" s="50"/>
      <c r="G78" s="50"/>
      <c r="H78" s="51"/>
      <c r="I78" s="51"/>
      <c r="J78" s="51"/>
      <c r="K78" s="51"/>
      <c r="L78" s="51"/>
      <c r="M78" s="51"/>
      <c r="N78" s="51"/>
      <c r="O78" s="53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2">
      <c r="A79" s="50"/>
      <c r="B79" s="53"/>
      <c r="C79" s="53"/>
      <c r="D79" s="50"/>
      <c r="E79" s="50"/>
      <c r="F79" s="50"/>
      <c r="G79" s="50"/>
      <c r="H79" s="51"/>
      <c r="I79" s="51"/>
      <c r="J79" s="51"/>
      <c r="K79" s="51"/>
      <c r="L79" s="51"/>
      <c r="M79" s="51"/>
      <c r="N79" s="51"/>
      <c r="O79" s="53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2">
      <c r="A80" s="50"/>
      <c r="B80" s="53"/>
      <c r="C80" s="53"/>
      <c r="D80" s="50"/>
      <c r="E80" s="50"/>
      <c r="F80" s="50"/>
      <c r="G80" s="50"/>
      <c r="H80" s="51"/>
      <c r="I80" s="51"/>
      <c r="J80" s="51"/>
      <c r="K80" s="51"/>
      <c r="L80" s="51"/>
      <c r="M80" s="51"/>
      <c r="N80" s="51"/>
      <c r="O80" s="53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2">
      <c r="A81" s="50"/>
      <c r="B81" s="53"/>
      <c r="C81" s="53"/>
      <c r="D81" s="50"/>
      <c r="E81" s="50"/>
      <c r="F81" s="50"/>
      <c r="G81" s="50"/>
      <c r="H81" s="51"/>
      <c r="I81" s="51"/>
      <c r="J81" s="51"/>
      <c r="K81" s="51"/>
      <c r="L81" s="51"/>
      <c r="M81" s="51"/>
      <c r="N81" s="51"/>
      <c r="O81" s="53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2">
      <c r="A82" s="50"/>
      <c r="B82" s="53"/>
      <c r="C82" s="53"/>
      <c r="D82" s="50"/>
      <c r="E82" s="50"/>
      <c r="F82" s="50"/>
      <c r="G82" s="50"/>
      <c r="H82" s="51"/>
      <c r="I82" s="51"/>
      <c r="J82" s="51"/>
      <c r="K82" s="51"/>
      <c r="L82" s="51"/>
      <c r="M82" s="51"/>
      <c r="N82" s="51"/>
      <c r="O82" s="53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2">
      <c r="A83" s="50"/>
      <c r="B83" s="53"/>
      <c r="C83" s="53"/>
      <c r="D83" s="50"/>
      <c r="E83" s="50"/>
      <c r="F83" s="50"/>
      <c r="G83" s="50"/>
      <c r="H83" s="51"/>
      <c r="I83" s="51"/>
      <c r="J83" s="51"/>
      <c r="K83" s="51"/>
      <c r="L83" s="51"/>
      <c r="M83" s="51"/>
      <c r="N83" s="51"/>
      <c r="O83" s="53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2">
      <c r="A84" s="50"/>
      <c r="B84" s="53"/>
      <c r="C84" s="53"/>
      <c r="D84" s="50"/>
      <c r="E84" s="50"/>
      <c r="F84" s="50"/>
      <c r="G84" s="50"/>
      <c r="H84" s="51"/>
      <c r="I84" s="51"/>
      <c r="J84" s="51"/>
      <c r="K84" s="51"/>
      <c r="L84" s="51"/>
      <c r="M84" s="51"/>
      <c r="N84" s="51"/>
      <c r="O84" s="53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2">
      <c r="A85" s="50"/>
      <c r="B85" s="53"/>
      <c r="C85" s="53"/>
      <c r="D85" s="50"/>
      <c r="E85" s="50"/>
      <c r="F85" s="50"/>
      <c r="G85" s="50"/>
      <c r="H85" s="51"/>
      <c r="I85" s="51"/>
      <c r="J85" s="51"/>
      <c r="K85" s="51"/>
      <c r="L85" s="51"/>
      <c r="M85" s="51"/>
      <c r="N85" s="51"/>
      <c r="O85" s="53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2">
      <c r="A86" s="50"/>
      <c r="B86" s="53"/>
      <c r="C86" s="53"/>
      <c r="D86" s="50"/>
      <c r="E86" s="50"/>
      <c r="F86" s="50"/>
      <c r="G86" s="50"/>
      <c r="H86" s="51"/>
      <c r="I86" s="51"/>
      <c r="J86" s="51"/>
      <c r="K86" s="51"/>
      <c r="L86" s="51"/>
      <c r="M86" s="51"/>
      <c r="N86" s="51"/>
      <c r="O86" s="53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2">
      <c r="A87" s="50"/>
      <c r="B87" s="53"/>
      <c r="C87" s="53"/>
      <c r="D87" s="50"/>
      <c r="E87" s="50"/>
      <c r="F87" s="50"/>
      <c r="G87" s="50"/>
      <c r="H87" s="51"/>
      <c r="I87" s="51"/>
      <c r="J87" s="51"/>
      <c r="K87" s="51"/>
      <c r="L87" s="51"/>
      <c r="M87" s="51"/>
      <c r="N87" s="51"/>
      <c r="O87" s="53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2">
      <c r="A88" s="50"/>
      <c r="B88" s="53"/>
      <c r="C88" s="53"/>
      <c r="D88" s="50"/>
      <c r="E88" s="50"/>
      <c r="F88" s="50"/>
      <c r="G88" s="50"/>
      <c r="H88" s="51"/>
      <c r="I88" s="51"/>
      <c r="J88" s="51"/>
      <c r="K88" s="51"/>
      <c r="L88" s="51"/>
      <c r="M88" s="51"/>
      <c r="N88" s="51"/>
      <c r="O88" s="53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2">
      <c r="A89" s="50"/>
      <c r="B89" s="53"/>
      <c r="C89" s="53"/>
      <c r="D89" s="50"/>
      <c r="E89" s="50"/>
      <c r="F89" s="50"/>
      <c r="G89" s="50"/>
      <c r="H89" s="51"/>
      <c r="I89" s="51"/>
      <c r="J89" s="51"/>
      <c r="K89" s="51"/>
      <c r="L89" s="51"/>
      <c r="M89" s="51"/>
      <c r="N89" s="51"/>
      <c r="O89" s="53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2">
      <c r="A90" s="50"/>
      <c r="B90" s="53"/>
      <c r="C90" s="53"/>
      <c r="D90" s="50"/>
      <c r="E90" s="50"/>
      <c r="F90" s="50"/>
      <c r="G90" s="50"/>
      <c r="H90" s="51"/>
      <c r="I90" s="51"/>
      <c r="J90" s="51"/>
      <c r="K90" s="51"/>
      <c r="L90" s="51"/>
      <c r="M90" s="51"/>
      <c r="N90" s="51"/>
      <c r="O90" s="53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2">
      <c r="A91" s="50"/>
      <c r="B91" s="53"/>
      <c r="C91" s="53"/>
      <c r="D91" s="50"/>
      <c r="E91" s="50"/>
      <c r="F91" s="50"/>
      <c r="G91" s="50"/>
      <c r="H91" s="51"/>
      <c r="I91" s="51"/>
      <c r="J91" s="51"/>
      <c r="K91" s="51"/>
      <c r="L91" s="51"/>
      <c r="M91" s="51"/>
      <c r="N91" s="51"/>
      <c r="O91" s="53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2">
      <c r="A92" s="50"/>
      <c r="B92" s="53"/>
      <c r="C92" s="53"/>
      <c r="D92" s="50"/>
      <c r="E92" s="50"/>
      <c r="F92" s="50"/>
      <c r="G92" s="50"/>
      <c r="H92" s="51"/>
      <c r="I92" s="51"/>
      <c r="J92" s="51"/>
      <c r="K92" s="51"/>
      <c r="L92" s="51"/>
      <c r="M92" s="51"/>
      <c r="N92" s="51"/>
      <c r="O92" s="53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2">
      <c r="A93" s="50"/>
      <c r="B93" s="53"/>
      <c r="C93" s="53"/>
      <c r="D93" s="50"/>
      <c r="E93" s="50"/>
      <c r="F93" s="50"/>
      <c r="G93" s="50"/>
      <c r="H93" s="51"/>
      <c r="I93" s="51"/>
      <c r="J93" s="51"/>
      <c r="K93" s="51"/>
      <c r="L93" s="51"/>
      <c r="M93" s="51"/>
      <c r="N93" s="51"/>
      <c r="O93" s="53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2">
      <c r="A94" s="50"/>
      <c r="B94" s="53"/>
      <c r="C94" s="53"/>
      <c r="D94" s="50"/>
      <c r="E94" s="50"/>
      <c r="F94" s="50"/>
      <c r="G94" s="50"/>
      <c r="H94" s="51"/>
      <c r="I94" s="51"/>
      <c r="J94" s="51"/>
      <c r="K94" s="51"/>
      <c r="L94" s="51"/>
      <c r="M94" s="51"/>
      <c r="N94" s="51"/>
      <c r="O94" s="53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2">
      <c r="A95" s="50"/>
      <c r="B95" s="53"/>
      <c r="C95" s="53"/>
      <c r="D95" s="50"/>
      <c r="E95" s="50"/>
      <c r="F95" s="50"/>
      <c r="G95" s="50"/>
      <c r="H95" s="51"/>
      <c r="I95" s="51"/>
      <c r="J95" s="51"/>
      <c r="K95" s="51"/>
      <c r="L95" s="51"/>
      <c r="M95" s="51"/>
      <c r="N95" s="51"/>
      <c r="O95" s="53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2">
      <c r="A96" s="50"/>
      <c r="B96" s="53"/>
      <c r="C96" s="53"/>
      <c r="D96" s="50"/>
      <c r="E96" s="50"/>
      <c r="F96" s="50"/>
      <c r="G96" s="50"/>
      <c r="H96" s="51"/>
      <c r="I96" s="51"/>
      <c r="J96" s="51"/>
      <c r="K96" s="51"/>
      <c r="L96" s="51"/>
      <c r="M96" s="51"/>
      <c r="N96" s="51"/>
      <c r="O96" s="53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2">
      <c r="A97" s="50"/>
      <c r="B97" s="53"/>
      <c r="C97" s="53"/>
      <c r="D97" s="50"/>
      <c r="E97" s="50"/>
      <c r="F97" s="50"/>
      <c r="G97" s="50"/>
      <c r="H97" s="51"/>
      <c r="I97" s="51"/>
      <c r="J97" s="51"/>
      <c r="K97" s="51"/>
      <c r="L97" s="51"/>
      <c r="M97" s="51"/>
      <c r="N97" s="51"/>
      <c r="O97" s="53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2">
      <c r="A98" s="50"/>
      <c r="B98" s="53"/>
      <c r="C98" s="53"/>
      <c r="D98" s="50"/>
      <c r="E98" s="50"/>
      <c r="F98" s="50"/>
      <c r="G98" s="50"/>
      <c r="H98" s="51"/>
      <c r="I98" s="51"/>
      <c r="J98" s="51"/>
      <c r="K98" s="51"/>
      <c r="L98" s="51"/>
      <c r="M98" s="51"/>
      <c r="N98" s="51"/>
      <c r="O98" s="53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2">
      <c r="A99" s="50"/>
      <c r="B99" s="53"/>
      <c r="C99" s="53"/>
      <c r="D99" s="50"/>
      <c r="E99" s="50"/>
      <c r="F99" s="50"/>
      <c r="G99" s="50"/>
      <c r="H99" s="51"/>
      <c r="I99" s="51"/>
      <c r="J99" s="51"/>
      <c r="K99" s="51"/>
      <c r="L99" s="51"/>
      <c r="M99" s="51"/>
      <c r="N99" s="51"/>
      <c r="O99" s="53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2">
      <c r="A100" s="50"/>
      <c r="B100" s="53"/>
      <c r="C100" s="53"/>
      <c r="D100" s="50"/>
      <c r="E100" s="50"/>
      <c r="F100" s="50"/>
      <c r="G100" s="50"/>
      <c r="H100" s="51"/>
      <c r="I100" s="51"/>
      <c r="J100" s="51"/>
      <c r="K100" s="51"/>
      <c r="L100" s="51"/>
      <c r="M100" s="51"/>
      <c r="N100" s="51"/>
      <c r="O100" s="53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V100"/>
  <sheetViews>
    <sheetView workbookViewId="0" topLeftCell="A1">
      <selection activeCell="F9" sqref="F9"/>
    </sheetView>
  </sheetViews>
  <sheetFormatPr defaultColWidth="9.00390625" defaultRowHeight="12"/>
  <sheetData>
    <row r="1" spans="1:22" ht="1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1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1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1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1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1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1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1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ht="1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1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1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1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1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1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1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1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1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ht="1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ht="1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1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ht="1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ht="1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1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1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1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1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1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ht="1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ht="1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ht="1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1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1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1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ht="1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ht="1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ht="1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ht="1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ht="1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ht="1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ht="1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2" ht="1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:22" ht="1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:22" ht="1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2" ht="1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2" ht="1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1:22" ht="1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22" ht="1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2" ht="1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2" ht="1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2" ht="1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ht="1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2" ht="1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2" ht="1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:22" ht="1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2" ht="1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2" ht="1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2" ht="1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ht="1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ht="1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ht="1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ht="1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</sheetData>
  <printOptions horizontalCentered="1"/>
  <pageMargins left="0.75" right="0.75" top="1.52" bottom="1" header="0.5" footer="0.5"/>
  <pageSetup fitToHeight="1" fitToWidth="1" horizontalDpi="600" verticalDpi="600" orientation="landscape" r:id="rId1"/>
  <headerFooter alignWithMargins="0">
    <oddHeader>&amp;C&amp;"Geneva,Bold"&amp;10Quebec Student Debating Association
Debating Tournament
Date
RANDOM ROUNDS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S1"/>
  <sheetViews>
    <sheetView zoomScalePageLayoutView="0" workbookViewId="0" topLeftCell="A1">
      <selection activeCell="E11" sqref="E11"/>
    </sheetView>
  </sheetViews>
  <sheetFormatPr defaultColWidth="9.00390625" defaultRowHeight="12"/>
  <cols>
    <col min="1" max="16384" width="9.125" style="51" customWidth="1"/>
  </cols>
  <sheetData>
    <row r="1" spans="1:19" ht="1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Z500"/>
  <sheetViews>
    <sheetView workbookViewId="0" topLeftCell="A1">
      <selection activeCell="A3" sqref="A3"/>
    </sheetView>
  </sheetViews>
  <sheetFormatPr defaultColWidth="9.00390625" defaultRowHeight="12"/>
  <cols>
    <col min="1" max="1" width="11.375" style="0" bestFit="1" customWidth="1"/>
    <col min="2" max="2" width="12.75390625" style="0" bestFit="1" customWidth="1"/>
    <col min="3" max="3" width="21.00390625" style="0" bestFit="1" customWidth="1"/>
    <col min="4" max="4" width="10.25390625" style="0" bestFit="1" customWidth="1"/>
    <col min="5" max="6" width="8.375" style="0" bestFit="1" customWidth="1"/>
    <col min="9" max="9" width="21.00390625" style="0" bestFit="1" customWidth="1"/>
  </cols>
  <sheetData>
    <row r="1" spans="1:26" ht="12">
      <c r="A1" s="22"/>
      <c r="B1" s="22"/>
      <c r="C1" s="22"/>
      <c r="D1" s="22"/>
      <c r="E1" s="22"/>
      <c r="F1" s="22"/>
      <c r="G1" s="22"/>
      <c r="H1" s="22"/>
      <c r="I1" s="22"/>
      <c r="J1" s="2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2">
      <c r="A4" s="4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2">
      <c r="A5" s="4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2">
      <c r="A20" s="4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2">
      <c r="A23" s="47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">
      <c r="A34" s="4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">
      <c r="A43" s="47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">
      <c r="A46" s="47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">
      <c r="A47" s="4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">
      <c r="A57" s="4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">
      <c r="A59" s="4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">
      <c r="A67" s="4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">
      <c r="A71" s="4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">
      <c r="A91" s="4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">
      <c r="A93" s="47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209"/>
  <sheetViews>
    <sheetView zoomScalePageLayoutView="0" workbookViewId="0" topLeftCell="A1">
      <selection activeCell="C12" sqref="C12"/>
    </sheetView>
  </sheetViews>
  <sheetFormatPr defaultColWidth="8.875" defaultRowHeight="12"/>
  <cols>
    <col min="1" max="1" width="21.00390625" style="0" customWidth="1"/>
    <col min="2" max="2" width="8.375" style="1" customWidth="1"/>
    <col min="3" max="3" width="11.875" style="1" customWidth="1"/>
    <col min="4" max="4" width="5.375" style="0" customWidth="1"/>
    <col min="5" max="5" width="8.125" style="1" customWidth="1"/>
    <col min="6" max="6" width="23.375" style="0" customWidth="1"/>
    <col min="7" max="7" width="8.25390625" style="1" customWidth="1"/>
    <col min="8" max="8" width="2.625" style="0" customWidth="1"/>
    <col min="9" max="9" width="16.625" style="0" customWidth="1"/>
    <col min="10" max="10" width="6.75390625" style="0" customWidth="1"/>
    <col min="11" max="11" width="5.625" style="0" customWidth="1"/>
    <col min="12" max="13" width="8.125" style="0" customWidth="1"/>
    <col min="14" max="14" width="8.625" style="0" customWidth="1"/>
  </cols>
  <sheetData>
    <row r="1" spans="1:13" ht="12">
      <c r="A1" s="22" t="s">
        <v>11</v>
      </c>
      <c r="B1" s="1">
        <v>250</v>
      </c>
      <c r="E1" s="22" t="s">
        <v>10</v>
      </c>
      <c r="J1" s="22" t="s">
        <v>171</v>
      </c>
      <c r="M1" s="1">
        <v>1</v>
      </c>
    </row>
    <row r="2" spans="1:5" ht="12">
      <c r="A2" s="22" t="s">
        <v>172</v>
      </c>
      <c r="B2" s="1">
        <v>4</v>
      </c>
      <c r="E2" s="47" t="s">
        <v>200</v>
      </c>
    </row>
    <row r="3" spans="1:5" ht="12">
      <c r="A3" s="22" t="s">
        <v>13</v>
      </c>
      <c r="B3" s="1">
        <f>COUNTIF(B11:B1003,"&gt;0")</f>
        <v>1</v>
      </c>
      <c r="C3" s="48" t="s">
        <v>3</v>
      </c>
      <c r="E3" s="31" t="s">
        <v>201</v>
      </c>
    </row>
    <row r="4" spans="1:5" ht="12">
      <c r="A4" s="22" t="s">
        <v>14</v>
      </c>
      <c r="B4" s="1">
        <v>1</v>
      </c>
      <c r="E4" s="31" t="s">
        <v>202</v>
      </c>
    </row>
    <row r="5" spans="1:5" ht="12">
      <c r="A5" s="22" t="s">
        <v>16</v>
      </c>
      <c r="B5" s="1">
        <v>50</v>
      </c>
      <c r="C5" s="48" t="s">
        <v>4</v>
      </c>
      <c r="E5" s="31" t="s">
        <v>170</v>
      </c>
    </row>
    <row r="6" spans="1:5" ht="12">
      <c r="A6" s="22"/>
      <c r="E6" s="31" t="s">
        <v>203</v>
      </c>
    </row>
    <row r="7" spans="1:10" ht="12">
      <c r="A7" s="22"/>
      <c r="E7" s="30" t="s">
        <v>199</v>
      </c>
      <c r="J7" s="22" t="s">
        <v>279</v>
      </c>
    </row>
    <row r="8" ht="12">
      <c r="E8" s="30" t="s">
        <v>12</v>
      </c>
    </row>
    <row r="9" ht="13.5" customHeight="1">
      <c r="A9" s="34"/>
    </row>
    <row r="10" spans="1:7" ht="12">
      <c r="A10" s="42" t="s">
        <v>15</v>
      </c>
      <c r="B10" s="43" t="s">
        <v>35</v>
      </c>
      <c r="C10" s="43" t="s">
        <v>17</v>
      </c>
      <c r="E10" s="43" t="s">
        <v>146</v>
      </c>
      <c r="F10" s="42" t="s">
        <v>147</v>
      </c>
      <c r="G10" s="43" t="s">
        <v>51</v>
      </c>
    </row>
    <row r="11" spans="1:7" ht="12">
      <c r="A11" s="85" t="s">
        <v>223</v>
      </c>
      <c r="B11" s="86">
        <v>1</v>
      </c>
      <c r="C11" s="109">
        <v>25</v>
      </c>
      <c r="G11" s="53"/>
    </row>
    <row r="12" spans="1:7" ht="12">
      <c r="A12" s="96"/>
      <c r="B12" s="98"/>
      <c r="C12" s="94"/>
      <c r="G12" s="53"/>
    </row>
    <row r="13" spans="1:7" ht="12">
      <c r="A13" s="96"/>
      <c r="B13" s="98"/>
      <c r="C13" s="94"/>
      <c r="G13" s="53"/>
    </row>
    <row r="14" spans="1:7" ht="12">
      <c r="A14" s="96"/>
      <c r="B14" s="98"/>
      <c r="C14" s="94"/>
      <c r="G14" s="53"/>
    </row>
    <row r="15" spans="1:7" ht="12">
      <c r="A15" s="96"/>
      <c r="B15" s="98"/>
      <c r="C15" s="94"/>
      <c r="G15" s="53"/>
    </row>
    <row r="16" spans="1:7" ht="12">
      <c r="A16" s="51"/>
      <c r="B16" s="98"/>
      <c r="C16" s="53"/>
      <c r="G16" s="53"/>
    </row>
    <row r="17" spans="1:7" ht="12">
      <c r="A17" s="96"/>
      <c r="B17" s="98"/>
      <c r="C17" s="94"/>
      <c r="G17" s="53"/>
    </row>
    <row r="18" spans="1:7" ht="12">
      <c r="A18" s="96"/>
      <c r="B18" s="98"/>
      <c r="C18" s="94"/>
      <c r="G18" s="53"/>
    </row>
    <row r="19" spans="1:7" ht="12">
      <c r="A19" s="96"/>
      <c r="B19" s="98"/>
      <c r="C19" s="94"/>
      <c r="G19" s="53"/>
    </row>
    <row r="20" spans="1:13" ht="12">
      <c r="A20" s="96"/>
      <c r="B20" s="98"/>
      <c r="C20" s="94"/>
      <c r="G20" s="53"/>
      <c r="J20" s="22" t="s">
        <v>204</v>
      </c>
      <c r="M20" s="1">
        <v>1</v>
      </c>
    </row>
    <row r="21" spans="1:7" ht="12">
      <c r="A21" s="96"/>
      <c r="B21" s="98"/>
      <c r="C21" s="94"/>
      <c r="G21" s="53"/>
    </row>
    <row r="22" spans="1:7" ht="12">
      <c r="A22" s="96"/>
      <c r="B22" s="98"/>
      <c r="C22" s="94"/>
      <c r="G22" s="53"/>
    </row>
    <row r="23" spans="1:10" ht="12">
      <c r="A23" s="96"/>
      <c r="B23" s="98"/>
      <c r="C23" s="94"/>
      <c r="G23" s="53"/>
      <c r="J23" s="22" t="s">
        <v>263</v>
      </c>
    </row>
    <row r="24" spans="1:7" ht="12">
      <c r="A24" s="96"/>
      <c r="B24" s="98"/>
      <c r="C24" s="94"/>
      <c r="G24" s="53"/>
    </row>
    <row r="25" spans="1:9" ht="12">
      <c r="A25" s="96"/>
      <c r="B25" s="98"/>
      <c r="C25" s="94"/>
      <c r="G25" s="53"/>
      <c r="I25" s="22" t="s">
        <v>159</v>
      </c>
    </row>
    <row r="26" spans="1:7" ht="12">
      <c r="A26" s="96"/>
      <c r="B26" s="98"/>
      <c r="C26" s="94"/>
      <c r="G26" s="53"/>
    </row>
    <row r="27" spans="1:11" ht="12">
      <c r="A27" s="96"/>
      <c r="B27" s="98"/>
      <c r="C27" s="94"/>
      <c r="G27" s="53"/>
      <c r="J27" s="1"/>
      <c r="K27" s="31"/>
    </row>
    <row r="28" spans="1:14" ht="12">
      <c r="A28" s="96"/>
      <c r="B28" s="98"/>
      <c r="C28" s="94"/>
      <c r="G28" s="53"/>
      <c r="J28" s="23" t="s">
        <v>151</v>
      </c>
      <c r="K28" s="23" t="s">
        <v>154</v>
      </c>
      <c r="L28" s="23" t="s">
        <v>155</v>
      </c>
      <c r="M28" s="23" t="s">
        <v>156</v>
      </c>
      <c r="N28" s="23" t="s">
        <v>157</v>
      </c>
    </row>
    <row r="29" spans="1:14" ht="12">
      <c r="A29" s="96"/>
      <c r="B29" s="98"/>
      <c r="C29" s="94"/>
      <c r="G29" s="53"/>
      <c r="I29" s="22" t="s">
        <v>152</v>
      </c>
      <c r="J29" s="1">
        <v>1</v>
      </c>
      <c r="K29" s="1"/>
      <c r="L29" s="1"/>
      <c r="M29" s="1"/>
      <c r="N29" s="1"/>
    </row>
    <row r="30" spans="1:14" ht="12">
      <c r="A30" s="96"/>
      <c r="B30" s="98"/>
      <c r="C30" s="94"/>
      <c r="G30" s="53"/>
      <c r="I30" s="22" t="s">
        <v>153</v>
      </c>
      <c r="J30" s="1">
        <v>2</v>
      </c>
      <c r="K30" s="1"/>
      <c r="L30" s="1"/>
      <c r="M30" s="1"/>
      <c r="N30" s="1"/>
    </row>
    <row r="31" spans="1:13" ht="12">
      <c r="A31" s="96"/>
      <c r="B31" s="98"/>
      <c r="C31" s="94"/>
      <c r="G31" s="53"/>
      <c r="I31" s="39" t="s">
        <v>158</v>
      </c>
      <c r="L31" s="1">
        <v>1</v>
      </c>
      <c r="M31" s="1"/>
    </row>
    <row r="32" spans="1:9" ht="12">
      <c r="A32" s="96"/>
      <c r="B32" s="98"/>
      <c r="C32" s="94"/>
      <c r="G32" s="53"/>
      <c r="I32" s="22" t="s">
        <v>160</v>
      </c>
    </row>
    <row r="33" spans="1:7" ht="12">
      <c r="A33" s="51"/>
      <c r="B33" s="98"/>
      <c r="C33" s="53"/>
      <c r="G33" s="53"/>
    </row>
    <row r="34" spans="1:9" ht="12">
      <c r="A34" s="96"/>
      <c r="B34" s="98"/>
      <c r="C34" s="94"/>
      <c r="G34" s="53"/>
      <c r="I34" s="22" t="s">
        <v>161</v>
      </c>
    </row>
    <row r="35" spans="1:9" ht="12">
      <c r="A35" s="96"/>
      <c r="B35" s="98"/>
      <c r="C35" s="94"/>
      <c r="G35" s="53"/>
      <c r="I35" t="s">
        <v>168</v>
      </c>
    </row>
    <row r="36" spans="1:9" ht="12">
      <c r="A36" s="96"/>
      <c r="B36" s="98"/>
      <c r="C36" s="94"/>
      <c r="G36" s="53"/>
      <c r="I36" t="s">
        <v>163</v>
      </c>
    </row>
    <row r="37" spans="1:9" ht="12">
      <c r="A37" s="96"/>
      <c r="B37" s="98"/>
      <c r="C37" s="94"/>
      <c r="G37" s="53"/>
      <c r="I37" t="s">
        <v>162</v>
      </c>
    </row>
    <row r="38" spans="1:9" ht="12">
      <c r="A38" s="96"/>
      <c r="B38" s="98"/>
      <c r="C38" s="94"/>
      <c r="G38" s="53"/>
      <c r="I38" t="s">
        <v>164</v>
      </c>
    </row>
    <row r="39" spans="1:9" ht="12">
      <c r="A39" s="96"/>
      <c r="B39" s="98"/>
      <c r="C39" s="94"/>
      <c r="D39" s="104"/>
      <c r="G39" s="53"/>
      <c r="I39" t="s">
        <v>165</v>
      </c>
    </row>
    <row r="40" spans="1:9" ht="12">
      <c r="A40" s="96"/>
      <c r="B40" s="98"/>
      <c r="C40" s="94"/>
      <c r="G40" s="53"/>
      <c r="I40" s="22" t="s">
        <v>166</v>
      </c>
    </row>
    <row r="41" spans="1:9" ht="12">
      <c r="A41" s="96"/>
      <c r="B41" s="98"/>
      <c r="C41" s="94"/>
      <c r="G41" s="53"/>
      <c r="I41" t="s">
        <v>169</v>
      </c>
    </row>
    <row r="42" spans="1:9" ht="12">
      <c r="A42" s="96"/>
      <c r="B42" s="98"/>
      <c r="C42" s="94"/>
      <c r="G42" s="53"/>
      <c r="I42" t="s">
        <v>167</v>
      </c>
    </row>
    <row r="43" spans="1:7" ht="12">
      <c r="A43" s="96"/>
      <c r="B43" s="98"/>
      <c r="C43" s="94"/>
      <c r="G43" s="53"/>
    </row>
    <row r="44" spans="1:7" ht="12">
      <c r="A44" s="96"/>
      <c r="B44" s="98"/>
      <c r="C44" s="94"/>
      <c r="G44" s="53"/>
    </row>
    <row r="45" spans="1:7" ht="12">
      <c r="A45" s="96"/>
      <c r="B45" s="98"/>
      <c r="C45" s="94"/>
      <c r="G45" s="53"/>
    </row>
    <row r="46" spans="1:7" ht="12">
      <c r="A46" s="96"/>
      <c r="B46" s="98"/>
      <c r="C46" s="94"/>
      <c r="G46" s="53"/>
    </row>
    <row r="47" spans="1:7" ht="12">
      <c r="A47" s="96"/>
      <c r="B47" s="98"/>
      <c r="C47" s="94"/>
      <c r="G47" s="53"/>
    </row>
    <row r="48" spans="1:7" ht="12">
      <c r="A48" s="96"/>
      <c r="B48" s="98"/>
      <c r="C48" s="94"/>
      <c r="G48" s="53"/>
    </row>
    <row r="49" spans="1:7" ht="12">
      <c r="A49" s="96"/>
      <c r="B49" s="98"/>
      <c r="C49" s="94"/>
      <c r="G49" s="53"/>
    </row>
    <row r="50" spans="1:7" ht="12">
      <c r="A50" s="96"/>
      <c r="B50" s="98"/>
      <c r="C50" s="94"/>
      <c r="G50" s="53"/>
    </row>
    <row r="51" spans="1:7" ht="12">
      <c r="A51" s="96"/>
      <c r="B51" s="98"/>
      <c r="C51" s="94"/>
      <c r="G51" s="53"/>
    </row>
    <row r="52" spans="1:7" ht="12">
      <c r="A52" s="96"/>
      <c r="B52" s="98"/>
      <c r="C52" s="94"/>
      <c r="G52" s="53"/>
    </row>
    <row r="53" spans="1:7" ht="12">
      <c r="A53" s="96"/>
      <c r="B53" s="98"/>
      <c r="C53" s="94"/>
      <c r="G53" s="53"/>
    </row>
    <row r="54" spans="1:7" ht="12">
      <c r="A54" s="96"/>
      <c r="B54" s="98"/>
      <c r="C54" s="94"/>
      <c r="G54" s="53"/>
    </row>
    <row r="55" spans="1:7" ht="12">
      <c r="A55" s="96"/>
      <c r="B55" s="98"/>
      <c r="C55" s="94"/>
      <c r="G55" s="53"/>
    </row>
    <row r="56" spans="1:7" ht="12">
      <c r="A56" s="96"/>
      <c r="B56" s="98"/>
      <c r="C56" s="94"/>
      <c r="G56" s="53"/>
    </row>
    <row r="57" spans="1:7" ht="12">
      <c r="A57" s="96"/>
      <c r="B57" s="98"/>
      <c r="C57" s="94"/>
      <c r="G57" s="53"/>
    </row>
    <row r="58" spans="1:7" ht="12">
      <c r="A58" s="51"/>
      <c r="B58" s="98"/>
      <c r="C58" s="53"/>
      <c r="G58" s="53"/>
    </row>
    <row r="59" spans="1:7" ht="12">
      <c r="A59" s="96"/>
      <c r="B59" s="98"/>
      <c r="C59" s="94"/>
      <c r="G59" s="53"/>
    </row>
    <row r="60" spans="1:7" ht="12">
      <c r="A60" s="96"/>
      <c r="B60" s="98"/>
      <c r="C60" s="94"/>
      <c r="G60" s="53"/>
    </row>
    <row r="61" spans="1:7" ht="12">
      <c r="A61" s="96"/>
      <c r="B61" s="98"/>
      <c r="C61" s="94"/>
      <c r="G61" s="53"/>
    </row>
    <row r="62" spans="1:7" ht="12">
      <c r="A62" s="96"/>
      <c r="B62" s="98"/>
      <c r="C62" s="94"/>
      <c r="G62" s="53"/>
    </row>
    <row r="63" spans="1:7" ht="12">
      <c r="A63" s="96"/>
      <c r="B63" s="98"/>
      <c r="C63" s="94"/>
      <c r="G63" s="53"/>
    </row>
    <row r="64" spans="1:7" ht="12">
      <c r="A64" s="96"/>
      <c r="B64" s="98"/>
      <c r="C64" s="94"/>
      <c r="G64" s="53"/>
    </row>
    <row r="65" spans="1:7" ht="12">
      <c r="A65" s="96"/>
      <c r="B65" s="98"/>
      <c r="C65" s="94"/>
      <c r="G65" s="53"/>
    </row>
    <row r="66" spans="1:7" ht="12">
      <c r="A66" s="96"/>
      <c r="B66" s="98"/>
      <c r="C66" s="94"/>
      <c r="G66" s="53"/>
    </row>
    <row r="67" spans="1:7" ht="12">
      <c r="A67" s="96"/>
      <c r="B67" s="98"/>
      <c r="C67" s="94"/>
      <c r="G67" s="53"/>
    </row>
    <row r="68" spans="1:7" ht="12">
      <c r="A68" s="96"/>
      <c r="B68" s="98"/>
      <c r="C68" s="94"/>
      <c r="G68" s="53"/>
    </row>
    <row r="69" spans="1:7" ht="12">
      <c r="A69" s="96"/>
      <c r="B69" s="98"/>
      <c r="C69" s="94"/>
      <c r="G69" s="53"/>
    </row>
    <row r="70" spans="1:7" ht="12">
      <c r="A70" s="96"/>
      <c r="B70" s="98"/>
      <c r="C70" s="94"/>
      <c r="G70" s="53"/>
    </row>
    <row r="71" spans="1:7" ht="12">
      <c r="A71" s="96"/>
      <c r="B71" s="98"/>
      <c r="C71" s="94"/>
      <c r="G71" s="53"/>
    </row>
    <row r="72" spans="1:7" ht="12">
      <c r="A72" s="96"/>
      <c r="B72" s="98"/>
      <c r="C72" s="94"/>
      <c r="G72" s="53"/>
    </row>
    <row r="73" spans="1:7" ht="12">
      <c r="A73" s="96"/>
      <c r="B73" s="98"/>
      <c r="C73" s="94"/>
      <c r="G73" s="53"/>
    </row>
    <row r="74" spans="1:7" ht="12">
      <c r="A74" s="99"/>
      <c r="B74" s="98"/>
      <c r="C74" s="109"/>
      <c r="G74" s="53"/>
    </row>
    <row r="75" spans="1:7" ht="12">
      <c r="A75" s="99"/>
      <c r="B75" s="98"/>
      <c r="C75" s="109"/>
      <c r="G75" s="53"/>
    </row>
    <row r="76" spans="1:7" ht="12">
      <c r="A76" s="99"/>
      <c r="B76" s="98"/>
      <c r="C76" s="109"/>
      <c r="G76" s="53"/>
    </row>
    <row r="77" spans="1:7" ht="12">
      <c r="A77" s="99"/>
      <c r="B77" s="98"/>
      <c r="C77" s="109"/>
      <c r="G77" s="53"/>
    </row>
    <row r="78" spans="1:7" ht="12">
      <c r="A78" s="99"/>
      <c r="B78" s="98"/>
      <c r="C78" s="109"/>
      <c r="G78" s="53"/>
    </row>
    <row r="79" spans="1:7" ht="12">
      <c r="A79" s="99"/>
      <c r="B79" s="98"/>
      <c r="C79" s="109"/>
      <c r="G79" s="53"/>
    </row>
    <row r="80" spans="1:7" ht="12">
      <c r="A80" s="99"/>
      <c r="B80" s="98"/>
      <c r="C80" s="109"/>
      <c r="G80" s="53"/>
    </row>
    <row r="81" spans="1:7" ht="12">
      <c r="A81" s="99"/>
      <c r="B81" s="98"/>
      <c r="C81" s="109"/>
      <c r="G81" s="53"/>
    </row>
    <row r="82" spans="1:7" ht="12">
      <c r="A82" s="99"/>
      <c r="B82" s="98"/>
      <c r="C82" s="109"/>
      <c r="G82" s="53"/>
    </row>
    <row r="83" spans="1:7" ht="12">
      <c r="A83" s="99"/>
      <c r="B83" s="98"/>
      <c r="C83" s="109"/>
      <c r="G83" s="53"/>
    </row>
    <row r="84" spans="1:7" ht="12">
      <c r="A84" s="100"/>
      <c r="B84" s="65"/>
      <c r="C84" s="53"/>
      <c r="G84" s="53"/>
    </row>
    <row r="85" spans="1:7" ht="12">
      <c r="A85" s="100"/>
      <c r="B85" s="65"/>
      <c r="C85" s="53"/>
      <c r="G85" s="53"/>
    </row>
    <row r="86" spans="1:7" ht="12">
      <c r="A86" s="100"/>
      <c r="B86" s="65"/>
      <c r="C86" s="53"/>
      <c r="G86" s="53"/>
    </row>
    <row r="87" spans="1:7" ht="12">
      <c r="A87" s="31"/>
      <c r="C87" s="53"/>
      <c r="G87" s="53"/>
    </row>
    <row r="88" spans="1:7" ht="12">
      <c r="A88" s="31"/>
      <c r="C88" s="53"/>
      <c r="G88" s="53"/>
    </row>
    <row r="89" spans="1:7" ht="12">
      <c r="A89" s="31"/>
      <c r="C89" s="53"/>
      <c r="G89" s="53"/>
    </row>
    <row r="90" spans="1:7" ht="12">
      <c r="A90" s="31"/>
      <c r="C90" s="53"/>
      <c r="G90" s="53"/>
    </row>
    <row r="91" spans="1:7" ht="12">
      <c r="A91" s="31"/>
      <c r="C91" s="53"/>
      <c r="G91" s="53"/>
    </row>
    <row r="92" spans="1:7" ht="12">
      <c r="A92" s="31"/>
      <c r="C92" s="53"/>
      <c r="G92" s="53"/>
    </row>
    <row r="93" spans="1:7" ht="12">
      <c r="A93" s="31"/>
      <c r="C93" s="53"/>
      <c r="G93" s="53"/>
    </row>
    <row r="94" spans="1:7" ht="12">
      <c r="A94" s="31"/>
      <c r="C94" s="53"/>
      <c r="G94" s="53"/>
    </row>
    <row r="95" spans="1:7" ht="12">
      <c r="A95" s="31"/>
      <c r="C95" s="53"/>
      <c r="G95" s="53"/>
    </row>
    <row r="96" spans="1:7" ht="12">
      <c r="A96" s="31"/>
      <c r="C96" s="53"/>
      <c r="G96" s="53"/>
    </row>
    <row r="97" spans="1:7" ht="12">
      <c r="A97" s="31"/>
      <c r="C97" s="53"/>
      <c r="G97" s="53"/>
    </row>
    <row r="98" spans="1:7" ht="12">
      <c r="A98" s="31"/>
      <c r="C98" s="53"/>
      <c r="G98" s="53"/>
    </row>
    <row r="99" spans="1:7" ht="12">
      <c r="A99" s="31"/>
      <c r="C99" s="53"/>
      <c r="G99" s="53"/>
    </row>
    <row r="100" spans="1:7" ht="12">
      <c r="A100" s="31"/>
      <c r="C100" s="53"/>
      <c r="G100" s="53"/>
    </row>
    <row r="101" spans="1:7" ht="12">
      <c r="A101" s="31"/>
      <c r="C101" s="53"/>
      <c r="G101" s="53"/>
    </row>
    <row r="102" spans="1:7" ht="12">
      <c r="A102" s="31"/>
      <c r="C102" s="53"/>
      <c r="G102" s="53"/>
    </row>
    <row r="103" spans="1:7" ht="12">
      <c r="A103" s="31"/>
      <c r="C103" s="53"/>
      <c r="G103" s="53"/>
    </row>
    <row r="104" spans="1:7" ht="12">
      <c r="A104" s="31"/>
      <c r="C104" s="53"/>
      <c r="G104" s="53"/>
    </row>
    <row r="105" spans="1:7" ht="12">
      <c r="A105" s="31"/>
      <c r="C105" s="53"/>
      <c r="G105" s="53"/>
    </row>
    <row r="106" spans="1:7" ht="12">
      <c r="A106" s="31"/>
      <c r="C106" s="53"/>
      <c r="G106" s="53"/>
    </row>
    <row r="107" spans="1:7" ht="12">
      <c r="A107" s="31"/>
      <c r="C107" s="53"/>
      <c r="G107" s="53"/>
    </row>
    <row r="108" spans="1:7" ht="12">
      <c r="A108" s="31"/>
      <c r="C108" s="53"/>
      <c r="G108" s="53"/>
    </row>
    <row r="109" spans="1:7" ht="12">
      <c r="A109" s="75"/>
      <c r="C109" s="53"/>
      <c r="G109" s="53"/>
    </row>
    <row r="110" spans="1:7" ht="12">
      <c r="A110" s="75"/>
      <c r="C110" s="53"/>
      <c r="G110" s="53"/>
    </row>
    <row r="111" spans="1:7" ht="12">
      <c r="A111" s="75"/>
      <c r="C111" s="53"/>
      <c r="G111" s="53"/>
    </row>
    <row r="112" spans="1:7" ht="12">
      <c r="A112" s="75"/>
      <c r="C112" s="53"/>
      <c r="G112" s="53"/>
    </row>
    <row r="113" spans="1:7" ht="12">
      <c r="A113" s="75"/>
      <c r="C113" s="53"/>
      <c r="G113" s="53"/>
    </row>
    <row r="114" spans="1:7" ht="12">
      <c r="A114" s="75"/>
      <c r="C114" s="53"/>
      <c r="G114" s="53"/>
    </row>
    <row r="115" spans="1:7" ht="12">
      <c r="A115" s="76"/>
      <c r="C115" s="53"/>
      <c r="G115" s="53"/>
    </row>
    <row r="116" spans="1:7" ht="12">
      <c r="A116" s="76"/>
      <c r="C116" s="53"/>
      <c r="G116" s="53"/>
    </row>
    <row r="117" spans="1:7" ht="12">
      <c r="A117" s="76"/>
      <c r="C117" s="53"/>
      <c r="G117" s="53"/>
    </row>
    <row r="118" spans="1:7" ht="12">
      <c r="A118" s="76"/>
      <c r="C118" s="53"/>
      <c r="G118" s="53"/>
    </row>
    <row r="119" spans="1:7" ht="12">
      <c r="A119" s="76"/>
      <c r="C119" s="53"/>
      <c r="G119" s="53"/>
    </row>
    <row r="120" spans="1:7" ht="12">
      <c r="A120" s="76"/>
      <c r="C120" s="53"/>
      <c r="G120" s="53"/>
    </row>
    <row r="121" spans="1:7" ht="12">
      <c r="A121" s="76"/>
      <c r="C121" s="53"/>
      <c r="G121" s="53"/>
    </row>
    <row r="122" spans="1:7" ht="12">
      <c r="A122" s="76"/>
      <c r="C122" s="53"/>
      <c r="G122" s="53"/>
    </row>
    <row r="123" spans="1:7" ht="12">
      <c r="A123" s="76"/>
      <c r="C123" s="53"/>
      <c r="G123" s="53"/>
    </row>
    <row r="124" spans="1:7" ht="12">
      <c r="A124" s="76"/>
      <c r="C124" s="53"/>
      <c r="G124" s="53"/>
    </row>
    <row r="125" spans="1:7" ht="12">
      <c r="A125" s="76"/>
      <c r="C125" s="53"/>
      <c r="G125" s="53"/>
    </row>
    <row r="126" spans="1:7" ht="12">
      <c r="A126" s="76"/>
      <c r="C126" s="53"/>
      <c r="G126" s="53"/>
    </row>
    <row r="127" spans="1:7" ht="12">
      <c r="A127" s="76"/>
      <c r="C127" s="53"/>
      <c r="G127" s="53"/>
    </row>
    <row r="128" spans="1:7" ht="12">
      <c r="A128" s="76"/>
      <c r="C128" s="53"/>
      <c r="G128" s="53"/>
    </row>
    <row r="129" spans="1:7" ht="12">
      <c r="A129" s="76"/>
      <c r="B129"/>
      <c r="C129" s="53"/>
      <c r="G129" s="53"/>
    </row>
    <row r="130" spans="1:7" ht="12">
      <c r="A130" s="76"/>
      <c r="B130"/>
      <c r="C130" s="53"/>
      <c r="G130" s="53"/>
    </row>
    <row r="131" spans="1:7" ht="12">
      <c r="A131" s="76"/>
      <c r="B131"/>
      <c r="C131" s="53"/>
      <c r="G131" s="53"/>
    </row>
    <row r="132" spans="1:7" ht="12">
      <c r="A132" s="76"/>
      <c r="B132"/>
      <c r="C132" s="53"/>
      <c r="G132" s="53"/>
    </row>
    <row r="133" spans="1:7" ht="12">
      <c r="A133" s="76"/>
      <c r="B133"/>
      <c r="C133" s="53"/>
      <c r="G133" s="53"/>
    </row>
    <row r="134" spans="1:7" ht="12">
      <c r="A134" s="76"/>
      <c r="B134"/>
      <c r="C134" s="53"/>
      <c r="G134" s="53"/>
    </row>
    <row r="135" spans="1:7" ht="12">
      <c r="A135" s="76"/>
      <c r="B135"/>
      <c r="C135" s="53"/>
      <c r="G135" s="53"/>
    </row>
    <row r="136" spans="1:7" ht="12">
      <c r="A136" s="76"/>
      <c r="B136"/>
      <c r="C136" s="53"/>
      <c r="G136" s="53"/>
    </row>
    <row r="137" spans="1:7" ht="12">
      <c r="A137" s="76"/>
      <c r="B137"/>
      <c r="C137" s="53"/>
      <c r="G137" s="53"/>
    </row>
    <row r="138" spans="1:7" ht="12">
      <c r="A138" s="76"/>
      <c r="B138"/>
      <c r="C138" s="53"/>
      <c r="G138" s="53"/>
    </row>
    <row r="139" spans="1:7" ht="12">
      <c r="A139" s="1"/>
      <c r="B139"/>
      <c r="C139" s="53"/>
      <c r="G139" s="53"/>
    </row>
    <row r="140" spans="1:7" ht="12">
      <c r="A140" s="1"/>
      <c r="B140"/>
      <c r="C140" s="53"/>
      <c r="G140" s="53"/>
    </row>
    <row r="141" spans="1:7" ht="12">
      <c r="A141" s="1"/>
      <c r="B141"/>
      <c r="C141" s="53"/>
      <c r="G141" s="53"/>
    </row>
    <row r="142" spans="1:7" ht="12">
      <c r="A142" s="1"/>
      <c r="B142"/>
      <c r="C142" s="53"/>
      <c r="G142" s="53"/>
    </row>
    <row r="143" spans="1:7" ht="12">
      <c r="A143" s="1"/>
      <c r="B143"/>
      <c r="C143" s="53"/>
      <c r="G143" s="53"/>
    </row>
    <row r="144" spans="1:7" ht="12">
      <c r="A144" s="1"/>
      <c r="B144"/>
      <c r="C144" s="53"/>
      <c r="G144" s="53"/>
    </row>
    <row r="145" spans="1:7" ht="12">
      <c r="A145" s="1"/>
      <c r="B145"/>
      <c r="C145" s="53"/>
      <c r="G145" s="53"/>
    </row>
    <row r="146" spans="1:7" ht="12">
      <c r="A146" s="1"/>
      <c r="B146"/>
      <c r="C146" s="53"/>
      <c r="G146" s="53"/>
    </row>
    <row r="147" spans="1:7" ht="12">
      <c r="A147" s="1"/>
      <c r="B147"/>
      <c r="C147" s="53"/>
      <c r="G147" s="53"/>
    </row>
    <row r="148" spans="1:7" ht="12">
      <c r="A148" s="1"/>
      <c r="B148"/>
      <c r="C148" s="53"/>
      <c r="G148" s="53"/>
    </row>
    <row r="149" spans="1:7" ht="12">
      <c r="A149" s="1"/>
      <c r="B149"/>
      <c r="C149" s="53"/>
      <c r="G149" s="53"/>
    </row>
    <row r="150" spans="1:7" ht="12">
      <c r="A150" s="1"/>
      <c r="B150"/>
      <c r="C150" s="53"/>
      <c r="G150" s="53"/>
    </row>
    <row r="151" spans="1:7" ht="12">
      <c r="A151" s="1"/>
      <c r="B151"/>
      <c r="C151" s="53"/>
      <c r="G151" s="53"/>
    </row>
    <row r="152" spans="1:7" ht="12">
      <c r="A152" s="1"/>
      <c r="B152"/>
      <c r="C152" s="53"/>
      <c r="G152" s="53"/>
    </row>
    <row r="153" spans="1:7" ht="12">
      <c r="A153" s="1"/>
      <c r="B153"/>
      <c r="C153" s="53"/>
      <c r="G153" s="53"/>
    </row>
    <row r="154" spans="1:7" ht="12">
      <c r="A154" s="1"/>
      <c r="B154"/>
      <c r="C154" s="53"/>
      <c r="G154" s="53"/>
    </row>
    <row r="155" spans="1:7" ht="12">
      <c r="A155" s="1"/>
      <c r="B155"/>
      <c r="C155" s="53"/>
      <c r="G155" s="53"/>
    </row>
    <row r="156" spans="1:7" ht="12">
      <c r="A156" s="1"/>
      <c r="B156"/>
      <c r="C156" s="53"/>
      <c r="G156" s="53"/>
    </row>
    <row r="157" spans="1:7" ht="12">
      <c r="A157" s="1"/>
      <c r="B157"/>
      <c r="C157" s="53"/>
      <c r="G157" s="53"/>
    </row>
    <row r="158" spans="1:7" ht="12">
      <c r="A158" s="1"/>
      <c r="B158"/>
      <c r="C158" s="53"/>
      <c r="G158" s="53"/>
    </row>
    <row r="159" spans="1:7" ht="12">
      <c r="A159" s="1"/>
      <c r="B159"/>
      <c r="C159" s="53"/>
      <c r="G159" s="53"/>
    </row>
    <row r="160" spans="1:7" ht="12">
      <c r="A160" s="1"/>
      <c r="B160"/>
      <c r="C160" s="53"/>
      <c r="G160" s="53"/>
    </row>
    <row r="161" spans="1:7" ht="12">
      <c r="A161" s="1"/>
      <c r="B161"/>
      <c r="C161" s="53"/>
      <c r="G161" s="53"/>
    </row>
    <row r="162" spans="1:7" ht="12">
      <c r="A162" s="1"/>
      <c r="B162"/>
      <c r="C162" s="53"/>
      <c r="G162" s="53"/>
    </row>
    <row r="163" spans="1:7" ht="12">
      <c r="A163" s="1"/>
      <c r="B163"/>
      <c r="C163" s="53"/>
      <c r="G163" s="53"/>
    </row>
    <row r="164" spans="1:7" ht="12">
      <c r="A164" s="1"/>
      <c r="B164"/>
      <c r="C164" s="53"/>
      <c r="G164" s="53"/>
    </row>
    <row r="165" spans="1:7" ht="12">
      <c r="A165" s="1"/>
      <c r="B165"/>
      <c r="C165" s="53"/>
      <c r="G165" s="53"/>
    </row>
    <row r="166" spans="1:7" ht="12">
      <c r="A166" s="1"/>
      <c r="B166"/>
      <c r="C166" s="53"/>
      <c r="G166" s="53"/>
    </row>
    <row r="167" spans="1:7" ht="12">
      <c r="A167" s="1"/>
      <c r="B167"/>
      <c r="C167" s="53"/>
      <c r="G167" s="53"/>
    </row>
    <row r="168" spans="1:7" ht="12">
      <c r="A168" s="1"/>
      <c r="B168"/>
      <c r="C168" s="53"/>
      <c r="G168" s="53"/>
    </row>
    <row r="169" spans="1:7" ht="12">
      <c r="A169" s="1"/>
      <c r="B169"/>
      <c r="C169" s="53"/>
      <c r="G169" s="53"/>
    </row>
    <row r="170" spans="1:7" ht="12">
      <c r="A170" s="1"/>
      <c r="B170"/>
      <c r="C170" s="53"/>
      <c r="G170" s="53"/>
    </row>
    <row r="171" spans="1:7" ht="12">
      <c r="A171" s="1"/>
      <c r="B171"/>
      <c r="C171" s="53"/>
      <c r="G171" s="53"/>
    </row>
    <row r="172" spans="1:7" ht="12">
      <c r="A172" s="1"/>
      <c r="B172"/>
      <c r="C172" s="53"/>
      <c r="G172" s="53"/>
    </row>
    <row r="173" spans="1:7" ht="12">
      <c r="A173" s="1"/>
      <c r="B173"/>
      <c r="C173" s="53"/>
      <c r="G173" s="53"/>
    </row>
    <row r="174" spans="1:7" ht="12">
      <c r="A174" s="1"/>
      <c r="B174"/>
      <c r="C174" s="53"/>
      <c r="G174" s="53"/>
    </row>
    <row r="175" spans="1:7" ht="12">
      <c r="A175" s="64"/>
      <c r="B175" s="65"/>
      <c r="C175" s="53"/>
      <c r="G175" s="53"/>
    </row>
    <row r="176" spans="1:7" ht="12">
      <c r="A176" s="64"/>
      <c r="B176" s="65"/>
      <c r="C176" s="53"/>
      <c r="G176" s="53"/>
    </row>
    <row r="177" spans="1:7" ht="12">
      <c r="A177" s="64"/>
      <c r="B177" s="65"/>
      <c r="C177" s="53"/>
      <c r="G177" s="53"/>
    </row>
    <row r="178" spans="1:7" ht="12">
      <c r="A178" s="64"/>
      <c r="B178" s="65"/>
      <c r="C178" s="53"/>
      <c r="G178" s="53"/>
    </row>
    <row r="179" spans="1:7" ht="12">
      <c r="A179" s="64"/>
      <c r="B179" s="65"/>
      <c r="C179" s="53"/>
      <c r="G179" s="53"/>
    </row>
    <row r="180" spans="1:7" ht="12">
      <c r="A180" s="64"/>
      <c r="B180" s="65"/>
      <c r="C180" s="53"/>
      <c r="G180" s="53"/>
    </row>
    <row r="181" spans="1:7" ht="12">
      <c r="A181" s="64"/>
      <c r="B181" s="65"/>
      <c r="C181" s="53"/>
      <c r="G181" s="53"/>
    </row>
    <row r="182" spans="1:7" ht="12">
      <c r="A182" s="64"/>
      <c r="B182" s="65"/>
      <c r="C182" s="53"/>
      <c r="G182" s="53"/>
    </row>
    <row r="183" spans="1:7" ht="12">
      <c r="A183" s="64"/>
      <c r="B183" s="65"/>
      <c r="C183" s="53"/>
      <c r="G183" s="53"/>
    </row>
    <row r="184" spans="1:7" ht="12">
      <c r="A184" s="64"/>
      <c r="B184" s="65"/>
      <c r="C184" s="53"/>
      <c r="G184" s="53"/>
    </row>
    <row r="185" spans="1:7" ht="12">
      <c r="A185" s="64"/>
      <c r="B185" s="65"/>
      <c r="C185" s="53"/>
      <c r="G185" s="53"/>
    </row>
    <row r="186" spans="1:7" ht="12">
      <c r="A186" s="64"/>
      <c r="B186" s="65"/>
      <c r="C186" s="53"/>
      <c r="G186" s="53"/>
    </row>
    <row r="187" spans="1:7" ht="12">
      <c r="A187" s="64"/>
      <c r="B187" s="65"/>
      <c r="C187" s="53"/>
      <c r="G187" s="53"/>
    </row>
    <row r="188" spans="1:7" ht="12">
      <c r="A188" s="64"/>
      <c r="B188" s="65"/>
      <c r="C188" s="53"/>
      <c r="G188" s="53"/>
    </row>
    <row r="189" spans="1:7" ht="12">
      <c r="A189" s="64"/>
      <c r="B189" s="65"/>
      <c r="C189" s="53"/>
      <c r="G189" s="53"/>
    </row>
    <row r="190" spans="1:7" ht="12">
      <c r="A190" s="64"/>
      <c r="B190" s="65"/>
      <c r="C190" s="53"/>
      <c r="G190" s="53"/>
    </row>
    <row r="191" spans="1:7" ht="12">
      <c r="A191" s="64"/>
      <c r="B191" s="65"/>
      <c r="C191" s="53"/>
      <c r="G191" s="53"/>
    </row>
    <row r="192" spans="1:7" ht="12">
      <c r="A192" s="64"/>
      <c r="B192" s="65"/>
      <c r="C192" s="53"/>
      <c r="G192" s="53"/>
    </row>
    <row r="193" spans="1:7" ht="12">
      <c r="A193" s="64"/>
      <c r="B193" s="65"/>
      <c r="C193" s="53"/>
      <c r="G193" s="53"/>
    </row>
    <row r="194" spans="1:7" ht="12">
      <c r="A194" s="64"/>
      <c r="B194" s="65"/>
      <c r="C194" s="53"/>
      <c r="G194" s="53"/>
    </row>
    <row r="195" spans="1:7" ht="12">
      <c r="A195" s="64"/>
      <c r="B195" s="65"/>
      <c r="C195" s="53"/>
      <c r="G195" s="53"/>
    </row>
    <row r="196" spans="1:7" ht="12">
      <c r="A196" s="64"/>
      <c r="B196" s="65"/>
      <c r="C196" s="53"/>
      <c r="G196" s="53"/>
    </row>
    <row r="197" spans="1:7" ht="12">
      <c r="A197" s="64"/>
      <c r="B197" s="65"/>
      <c r="C197" s="53"/>
      <c r="G197" s="53"/>
    </row>
    <row r="198" spans="1:7" ht="12">
      <c r="A198" s="64"/>
      <c r="B198" s="65"/>
      <c r="C198" s="53"/>
      <c r="G198" s="53"/>
    </row>
    <row r="199" spans="1:7" ht="12">
      <c r="A199" s="64"/>
      <c r="B199" s="65"/>
      <c r="C199" s="53"/>
      <c r="G199" s="53"/>
    </row>
    <row r="200" spans="1:7" ht="12">
      <c r="A200" s="64"/>
      <c r="B200" s="65"/>
      <c r="C200" s="53"/>
      <c r="G200" s="53"/>
    </row>
    <row r="201" spans="1:3" ht="12">
      <c r="A201" s="64"/>
      <c r="B201" s="65"/>
      <c r="C201" s="53"/>
    </row>
    <row r="202" spans="1:3" ht="12">
      <c r="A202" s="64"/>
      <c r="B202" s="65"/>
      <c r="C202" s="53"/>
    </row>
    <row r="203" spans="1:3" ht="12">
      <c r="A203" s="64"/>
      <c r="B203" s="65"/>
      <c r="C203" s="53"/>
    </row>
    <row r="204" spans="1:3" ht="12">
      <c r="A204" s="64"/>
      <c r="B204" s="65"/>
      <c r="C204" s="65"/>
    </row>
    <row r="205" spans="1:3" ht="12">
      <c r="A205" s="64"/>
      <c r="B205" s="65"/>
      <c r="C205" s="65"/>
    </row>
    <row r="206" spans="1:3" ht="12">
      <c r="A206" s="64"/>
      <c r="B206" s="65"/>
      <c r="C206" s="65"/>
    </row>
    <row r="207" spans="1:3" ht="12">
      <c r="A207" s="64"/>
      <c r="B207" s="65"/>
      <c r="C207" s="65"/>
    </row>
    <row r="208" spans="1:3" ht="12">
      <c r="A208" s="64"/>
      <c r="B208" s="65"/>
      <c r="C208" s="65"/>
    </row>
    <row r="209" spans="1:3" ht="12">
      <c r="A209" s="64"/>
      <c r="B209" s="65"/>
      <c r="C209" s="65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GS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00390625" defaultRowHeight="12"/>
  <cols>
    <col min="1" max="1" width="21.125" style="31" bestFit="1" customWidth="1"/>
    <col min="2" max="2" width="11.625" style="1" bestFit="1" customWidth="1"/>
    <col min="3" max="3" width="10.625" style="1" bestFit="1" customWidth="1"/>
    <col min="4" max="4" width="11.625" style="1" bestFit="1" customWidth="1"/>
    <col min="5" max="5" width="10.25390625" style="1" bestFit="1" customWidth="1"/>
    <col min="6" max="6" width="12.75390625" style="1" bestFit="1" customWidth="1"/>
    <col min="7" max="7" width="10.125" style="1" bestFit="1" customWidth="1"/>
    <col min="8" max="9" width="12.125" style="1" bestFit="1" customWidth="1"/>
    <col min="10" max="10" width="10.375" style="1" bestFit="1" customWidth="1"/>
    <col min="11" max="11" width="14.875" style="1" bestFit="1" customWidth="1"/>
    <col min="12" max="12" width="13.125" style="1" bestFit="1" customWidth="1"/>
    <col min="13" max="13" width="15.625" style="1" bestFit="1" customWidth="1"/>
    <col min="14" max="14" width="10.875" style="1" bestFit="1" customWidth="1"/>
    <col min="15" max="15" width="12.75390625" style="1" bestFit="1" customWidth="1"/>
    <col min="16" max="16" width="13.75390625" style="1" bestFit="1" customWidth="1"/>
    <col min="17" max="17" width="13.875" style="1" bestFit="1" customWidth="1"/>
    <col min="18" max="18" width="11.125" style="1" bestFit="1" customWidth="1"/>
    <col min="19" max="19" width="13.875" style="1" bestFit="1" customWidth="1"/>
    <col min="20" max="20" width="13.125" style="1" bestFit="1" customWidth="1"/>
    <col min="21" max="21" width="10.375" style="1" bestFit="1" customWidth="1"/>
    <col min="22" max="22" width="14.75390625" style="1" bestFit="1" customWidth="1"/>
    <col min="23" max="23" width="10.125" style="1" bestFit="1" customWidth="1"/>
    <col min="24" max="24" width="13.25390625" style="1" bestFit="1" customWidth="1"/>
    <col min="25" max="25" width="10.625" style="1" bestFit="1" customWidth="1"/>
    <col min="26" max="26" width="16.625" style="1" bestFit="1" customWidth="1"/>
    <col min="27" max="27" width="11.375" style="1" bestFit="1" customWidth="1"/>
    <col min="28" max="28" width="12.75390625" style="1" bestFit="1" customWidth="1"/>
    <col min="29" max="29" width="13.125" style="1" bestFit="1" customWidth="1"/>
    <col min="30" max="30" width="14.25390625" style="1" bestFit="1" customWidth="1"/>
    <col min="31" max="31" width="11.375" style="1" bestFit="1" customWidth="1"/>
    <col min="32" max="32" width="10.625" style="1" bestFit="1" customWidth="1"/>
    <col min="33" max="33" width="17.375" style="1" bestFit="1" customWidth="1"/>
    <col min="34" max="34" width="17.00390625" style="1" bestFit="1" customWidth="1"/>
    <col min="35" max="35" width="8.00390625" style="1" bestFit="1" customWidth="1"/>
    <col min="36" max="36" width="11.375" style="1" bestFit="1" customWidth="1"/>
    <col min="37" max="37" width="10.00390625" style="1" bestFit="1" customWidth="1"/>
    <col min="38" max="38" width="11.75390625" style="1" bestFit="1" customWidth="1"/>
    <col min="39" max="39" width="13.625" style="1" bestFit="1" customWidth="1"/>
    <col min="40" max="40" width="12.75390625" style="1" bestFit="1" customWidth="1"/>
    <col min="41" max="41" width="15.875" style="1" bestFit="1" customWidth="1"/>
    <col min="42" max="42" width="12.625" style="1" bestFit="1" customWidth="1"/>
    <col min="43" max="43" width="12.75390625" style="1" bestFit="1" customWidth="1"/>
    <col min="44" max="44" width="15.125" style="1" bestFit="1" customWidth="1"/>
    <col min="45" max="45" width="15.00390625" style="1" bestFit="1" customWidth="1"/>
    <col min="46" max="46" width="8.75390625" style="1" bestFit="1" customWidth="1"/>
    <col min="47" max="47" width="13.625" style="1" bestFit="1" customWidth="1"/>
    <col min="48" max="48" width="16.00390625" style="1" bestFit="1" customWidth="1"/>
    <col min="49" max="49" width="10.125" style="1" bestFit="1" customWidth="1"/>
    <col min="50" max="50" width="12.375" style="1" bestFit="1" customWidth="1"/>
    <col min="51" max="51" width="12.125" style="1" bestFit="1" customWidth="1"/>
    <col min="52" max="52" width="10.25390625" style="1" bestFit="1" customWidth="1"/>
    <col min="53" max="53" width="14.25390625" style="1" bestFit="1" customWidth="1"/>
    <col min="54" max="54" width="14.75390625" style="1" bestFit="1" customWidth="1"/>
    <col min="55" max="55" width="8.25390625" style="1" bestFit="1" customWidth="1"/>
    <col min="56" max="56" width="17.25390625" style="1" bestFit="1" customWidth="1"/>
    <col min="57" max="57" width="11.75390625" style="1" bestFit="1" customWidth="1"/>
    <col min="58" max="58" width="14.00390625" style="1" bestFit="1" customWidth="1"/>
    <col min="59" max="59" width="11.625" style="1" bestFit="1" customWidth="1"/>
    <col min="60" max="60" width="12.375" style="1" bestFit="1" customWidth="1"/>
    <col min="61" max="61" width="13.625" style="1" bestFit="1" customWidth="1"/>
    <col min="62" max="62" width="9.75390625" style="1" bestFit="1" customWidth="1"/>
    <col min="63" max="63" width="14.125" style="1" bestFit="1" customWidth="1"/>
    <col min="64" max="64" width="14.25390625" style="1" bestFit="1" customWidth="1"/>
    <col min="65" max="65" width="13.75390625" style="1" bestFit="1" customWidth="1"/>
    <col min="66" max="66" width="15.125" style="1" bestFit="1" customWidth="1"/>
    <col min="67" max="67" width="8.375" style="1" bestFit="1" customWidth="1"/>
    <col min="68" max="68" width="15.00390625" style="1" bestFit="1" customWidth="1"/>
    <col min="69" max="69" width="12.25390625" style="1" bestFit="1" customWidth="1"/>
    <col min="70" max="70" width="18.125" style="1" bestFit="1" customWidth="1"/>
    <col min="71" max="71" width="15.75390625" style="1" bestFit="1" customWidth="1"/>
    <col min="72" max="72" width="11.625" style="1" bestFit="1" customWidth="1"/>
    <col min="73" max="73" width="9.75390625" style="1" bestFit="1" customWidth="1"/>
    <col min="74" max="74" width="10.125" style="1" bestFit="1" customWidth="1"/>
    <col min="75" max="75" width="11.25390625" style="1" bestFit="1" customWidth="1"/>
    <col min="76" max="76" width="12.625" style="1" bestFit="1" customWidth="1"/>
    <col min="77" max="77" width="11.25390625" style="1" bestFit="1" customWidth="1"/>
    <col min="78" max="78" width="18.375" style="1" bestFit="1" customWidth="1"/>
    <col min="79" max="79" width="14.75390625" style="1" bestFit="1" customWidth="1"/>
    <col min="80" max="80" width="13.375" style="1" bestFit="1" customWidth="1"/>
    <col min="81" max="81" width="13.125" style="1" bestFit="1" customWidth="1"/>
    <col min="82" max="82" width="12.25390625" style="1" bestFit="1" customWidth="1"/>
    <col min="83" max="83" width="11.625" style="1" bestFit="1" customWidth="1"/>
    <col min="84" max="84" width="14.00390625" style="1" bestFit="1" customWidth="1"/>
    <col min="85" max="85" width="13.25390625" style="1" bestFit="1" customWidth="1"/>
    <col min="86" max="86" width="10.875" style="1" bestFit="1" customWidth="1"/>
    <col min="87" max="87" width="10.625" style="1" bestFit="1" customWidth="1"/>
    <col min="88" max="201" width="5.75390625" style="1" customWidth="1"/>
  </cols>
  <sheetData>
    <row r="1" spans="1:201" s="42" customFormat="1" ht="12">
      <c r="A1" s="35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77"/>
      <c r="CC1" s="77"/>
      <c r="CD1" s="77"/>
      <c r="CE1" s="77"/>
      <c r="CF1" s="77"/>
      <c r="CG1" s="77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</row>
    <row r="5" spans="1:201" s="39" customFormat="1" ht="12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B11"/>
  <sheetViews>
    <sheetView zoomScalePageLayoutView="0" workbookViewId="0" topLeftCell="A1">
      <selection activeCell="B8" sqref="B8"/>
    </sheetView>
  </sheetViews>
  <sheetFormatPr defaultColWidth="9.00390625" defaultRowHeight="12"/>
  <cols>
    <col min="1" max="1" width="8.00390625" style="1" customWidth="1"/>
    <col min="2" max="2" width="84.75390625" style="0" customWidth="1"/>
  </cols>
  <sheetData>
    <row r="1" spans="1:2" ht="12">
      <c r="A1" s="23" t="s">
        <v>88</v>
      </c>
      <c r="B1" s="22" t="s">
        <v>89</v>
      </c>
    </row>
    <row r="2" spans="1:2" ht="12">
      <c r="A2" s="1">
        <v>1</v>
      </c>
      <c r="B2" t="s">
        <v>273</v>
      </c>
    </row>
    <row r="3" spans="1:2" ht="12">
      <c r="A3" s="1">
        <v>2</v>
      </c>
      <c r="B3" t="s">
        <v>274</v>
      </c>
    </row>
    <row r="4" spans="1:2" ht="12">
      <c r="A4" s="1">
        <v>3</v>
      </c>
      <c r="B4" t="s">
        <v>275</v>
      </c>
    </row>
    <row r="5" spans="1:2" ht="12">
      <c r="A5" s="1">
        <v>4</v>
      </c>
      <c r="B5" t="s">
        <v>276</v>
      </c>
    </row>
    <row r="6" spans="1:2" ht="12">
      <c r="A6" s="1">
        <v>5</v>
      </c>
      <c r="B6" t="s">
        <v>277</v>
      </c>
    </row>
    <row r="7" spans="1:2" ht="12">
      <c r="A7" s="1">
        <v>6</v>
      </c>
      <c r="B7" t="s">
        <v>278</v>
      </c>
    </row>
    <row r="8" spans="1:2" ht="12">
      <c r="A8" s="1">
        <v>7</v>
      </c>
      <c r="B8" t="s">
        <v>205</v>
      </c>
    </row>
    <row r="9" spans="1:2" ht="12">
      <c r="A9" s="1" t="s">
        <v>176</v>
      </c>
      <c r="B9" t="s">
        <v>206</v>
      </c>
    </row>
    <row r="10" spans="1:2" ht="12">
      <c r="A10" s="1" t="s">
        <v>177</v>
      </c>
      <c r="B10" t="s">
        <v>206</v>
      </c>
    </row>
    <row r="11" spans="1:2" ht="12">
      <c r="A11" s="1" t="s">
        <v>178</v>
      </c>
      <c r="B11" t="s">
        <v>206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F121"/>
  <sheetViews>
    <sheetView zoomScalePageLayoutView="0" workbookViewId="0" topLeftCell="A1">
      <selection activeCell="M8" sqref="M8"/>
    </sheetView>
  </sheetViews>
  <sheetFormatPr defaultColWidth="8.875" defaultRowHeight="12"/>
  <sheetData>
    <row r="1" ht="12">
      <c r="A1" s="22" t="s">
        <v>76</v>
      </c>
    </row>
    <row r="2" ht="12">
      <c r="A2" s="39" t="s">
        <v>19</v>
      </c>
    </row>
    <row r="3" ht="12">
      <c r="A3" s="39" t="s">
        <v>98</v>
      </c>
    </row>
    <row r="4" spans="1:6" s="45" customFormat="1" ht="12">
      <c r="A4" s="22" t="s">
        <v>131</v>
      </c>
      <c r="B4" s="39"/>
      <c r="C4" s="39"/>
      <c r="D4" s="39"/>
      <c r="E4" s="39"/>
      <c r="F4" s="44" t="s">
        <v>132</v>
      </c>
    </row>
    <row r="5" spans="1:6" ht="12">
      <c r="A5" s="22" t="s">
        <v>30</v>
      </c>
      <c r="F5" s="44" t="s">
        <v>125</v>
      </c>
    </row>
    <row r="6" spans="1:6" ht="12">
      <c r="A6" s="22"/>
      <c r="F6" s="40"/>
    </row>
    <row r="7" ht="12">
      <c r="A7" s="22" t="s">
        <v>26</v>
      </c>
    </row>
    <row r="8" ht="12">
      <c r="A8" t="s">
        <v>121</v>
      </c>
    </row>
    <row r="9" ht="12">
      <c r="A9" s="39" t="s">
        <v>99</v>
      </c>
    </row>
    <row r="10" ht="12">
      <c r="A10" s="22" t="s">
        <v>91</v>
      </c>
    </row>
    <row r="11" s="39" customFormat="1" ht="12">
      <c r="A11" s="39" t="s">
        <v>224</v>
      </c>
    </row>
    <row r="12" ht="12">
      <c r="A12" t="s">
        <v>133</v>
      </c>
    </row>
    <row r="13" ht="12">
      <c r="A13" t="s">
        <v>77</v>
      </c>
    </row>
    <row r="14" ht="12">
      <c r="A14" t="s">
        <v>225</v>
      </c>
    </row>
    <row r="15" ht="12">
      <c r="A15" t="s">
        <v>38</v>
      </c>
    </row>
    <row r="16" ht="12">
      <c r="A16" s="39" t="s">
        <v>226</v>
      </c>
    </row>
    <row r="17" ht="12">
      <c r="A17" s="39" t="s">
        <v>120</v>
      </c>
    </row>
    <row r="18" ht="12">
      <c r="A18" t="s">
        <v>122</v>
      </c>
    </row>
    <row r="19" spans="1:2" ht="12">
      <c r="A19" t="s">
        <v>79</v>
      </c>
      <c r="B19" t="s">
        <v>39</v>
      </c>
    </row>
    <row r="20" ht="12">
      <c r="A20" t="s">
        <v>78</v>
      </c>
    </row>
    <row r="21" ht="12">
      <c r="A21" t="s">
        <v>134</v>
      </c>
    </row>
    <row r="22" ht="12">
      <c r="A22" s="39" t="s">
        <v>22</v>
      </c>
    </row>
    <row r="23" ht="12">
      <c r="A23" s="39"/>
    </row>
    <row r="24" ht="12">
      <c r="A24" s="22" t="s">
        <v>27</v>
      </c>
    </row>
    <row r="25" ht="12">
      <c r="A25" t="s">
        <v>20</v>
      </c>
    </row>
    <row r="26" ht="12">
      <c r="A26" t="s">
        <v>227</v>
      </c>
    </row>
    <row r="27" s="39" customFormat="1" ht="12">
      <c r="A27" s="39" t="s">
        <v>28</v>
      </c>
    </row>
    <row r="28" ht="12">
      <c r="A28" s="39" t="s">
        <v>80</v>
      </c>
    </row>
    <row r="29" ht="12">
      <c r="A29" s="39" t="s">
        <v>229</v>
      </c>
    </row>
    <row r="30" ht="12">
      <c r="A30" s="39" t="s">
        <v>228</v>
      </c>
    </row>
    <row r="31" ht="12">
      <c r="A31" s="39" t="s">
        <v>21</v>
      </c>
    </row>
    <row r="32" ht="12">
      <c r="A32" s="39" t="s">
        <v>123</v>
      </c>
    </row>
    <row r="33" ht="12">
      <c r="A33" s="39" t="s">
        <v>81</v>
      </c>
    </row>
    <row r="34" ht="12">
      <c r="A34" s="39" t="s">
        <v>29</v>
      </c>
    </row>
    <row r="35" ht="12">
      <c r="A35" s="39" t="s">
        <v>100</v>
      </c>
    </row>
    <row r="36" ht="12">
      <c r="A36" s="39" t="s">
        <v>230</v>
      </c>
    </row>
    <row r="37" ht="12">
      <c r="A37" s="39" t="s">
        <v>231</v>
      </c>
    </row>
    <row r="38" ht="12">
      <c r="A38" s="39"/>
    </row>
    <row r="39" ht="12">
      <c r="A39" s="22" t="s">
        <v>40</v>
      </c>
    </row>
    <row r="40" ht="12">
      <c r="A40" t="s">
        <v>41</v>
      </c>
    </row>
    <row r="41" ht="12">
      <c r="A41" t="s">
        <v>42</v>
      </c>
    </row>
    <row r="42" ht="12">
      <c r="A42" t="s">
        <v>82</v>
      </c>
    </row>
    <row r="43" ht="12">
      <c r="A43" t="s">
        <v>83</v>
      </c>
    </row>
    <row r="45" ht="12">
      <c r="A45" s="22" t="s">
        <v>92</v>
      </c>
    </row>
    <row r="46" ht="12">
      <c r="A46" t="s">
        <v>232</v>
      </c>
    </row>
    <row r="47" ht="12">
      <c r="A47" t="s">
        <v>102</v>
      </c>
    </row>
    <row r="48" ht="12">
      <c r="A48" t="s">
        <v>103</v>
      </c>
    </row>
    <row r="49" ht="12">
      <c r="A49" t="s">
        <v>233</v>
      </c>
    </row>
    <row r="51" ht="12">
      <c r="A51" s="22" t="s">
        <v>234</v>
      </c>
    </row>
    <row r="52" ht="12">
      <c r="A52" t="s">
        <v>84</v>
      </c>
    </row>
    <row r="53" ht="12">
      <c r="A53" t="s">
        <v>31</v>
      </c>
    </row>
    <row r="54" ht="12">
      <c r="A54" t="s">
        <v>43</v>
      </c>
    </row>
    <row r="55" ht="12">
      <c r="A55" t="s">
        <v>235</v>
      </c>
    </row>
    <row r="56" ht="12">
      <c r="A56" t="s">
        <v>23</v>
      </c>
    </row>
    <row r="58" ht="12">
      <c r="A58" s="22" t="s">
        <v>135</v>
      </c>
    </row>
    <row r="59" ht="12">
      <c r="A59" t="s">
        <v>136</v>
      </c>
    </row>
    <row r="60" ht="12">
      <c r="A60" t="s">
        <v>137</v>
      </c>
    </row>
    <row r="61" ht="12">
      <c r="A61" t="s">
        <v>138</v>
      </c>
    </row>
    <row r="62" ht="12">
      <c r="A62" t="s">
        <v>139</v>
      </c>
    </row>
    <row r="63" ht="12">
      <c r="A63" t="s">
        <v>140</v>
      </c>
    </row>
    <row r="64" ht="12">
      <c r="A64" t="s">
        <v>141</v>
      </c>
    </row>
    <row r="66" ht="12">
      <c r="A66" s="22" t="s">
        <v>36</v>
      </c>
    </row>
    <row r="67" ht="12">
      <c r="A67" t="s">
        <v>24</v>
      </c>
    </row>
    <row r="68" ht="12">
      <c r="A68" t="s">
        <v>1</v>
      </c>
    </row>
    <row r="69" ht="12">
      <c r="A69" t="s">
        <v>104</v>
      </c>
    </row>
    <row r="70" ht="12">
      <c r="A70" t="s">
        <v>2</v>
      </c>
    </row>
    <row r="71" ht="12">
      <c r="A71" t="s">
        <v>236</v>
      </c>
    </row>
    <row r="72" ht="12">
      <c r="A72" t="s">
        <v>105</v>
      </c>
    </row>
    <row r="73" ht="12">
      <c r="A73" t="s">
        <v>142</v>
      </c>
    </row>
    <row r="74" ht="12">
      <c r="A74" t="s">
        <v>5</v>
      </c>
    </row>
    <row r="75" ht="12">
      <c r="A75" t="s">
        <v>6</v>
      </c>
    </row>
    <row r="76" ht="12">
      <c r="A76" t="s">
        <v>7</v>
      </c>
    </row>
    <row r="77" ht="12">
      <c r="A77" t="s">
        <v>8</v>
      </c>
    </row>
    <row r="79" ht="12">
      <c r="A79" s="22" t="s">
        <v>32</v>
      </c>
    </row>
    <row r="80" ht="12">
      <c r="A80" t="s">
        <v>85</v>
      </c>
    </row>
    <row r="81" ht="12">
      <c r="A81" t="s">
        <v>33</v>
      </c>
    </row>
    <row r="82" ht="12">
      <c r="A82" t="s">
        <v>143</v>
      </c>
    </row>
    <row r="83" ht="12">
      <c r="A83" t="s">
        <v>0</v>
      </c>
    </row>
    <row r="84" ht="12">
      <c r="A84" t="s">
        <v>34</v>
      </c>
    </row>
    <row r="85" ht="12">
      <c r="A85" t="s">
        <v>86</v>
      </c>
    </row>
    <row r="86" ht="12">
      <c r="A86" t="s">
        <v>87</v>
      </c>
    </row>
    <row r="87" ht="12">
      <c r="A87" t="s">
        <v>144</v>
      </c>
    </row>
    <row r="88" ht="12">
      <c r="A88" t="s">
        <v>25</v>
      </c>
    </row>
    <row r="89" ht="12">
      <c r="A89" t="s">
        <v>97</v>
      </c>
    </row>
    <row r="90" ht="12">
      <c r="A90" t="s">
        <v>145</v>
      </c>
    </row>
    <row r="92" ht="12">
      <c r="A92" s="22" t="s">
        <v>93</v>
      </c>
    </row>
    <row r="93" ht="12">
      <c r="A93" t="s">
        <v>130</v>
      </c>
    </row>
    <row r="94" ht="12">
      <c r="A94" t="s">
        <v>129</v>
      </c>
    </row>
    <row r="95" ht="12">
      <c r="A95" t="s">
        <v>128</v>
      </c>
    </row>
    <row r="96" ht="12">
      <c r="A96" t="s">
        <v>127</v>
      </c>
    </row>
    <row r="97" ht="12">
      <c r="A97" t="s">
        <v>126</v>
      </c>
    </row>
    <row r="99" ht="12">
      <c r="A99" s="22" t="s">
        <v>94</v>
      </c>
    </row>
    <row r="100" ht="12">
      <c r="A100" t="s">
        <v>106</v>
      </c>
    </row>
    <row r="101" ht="12">
      <c r="A101" t="s">
        <v>107</v>
      </c>
    </row>
    <row r="102" ht="12">
      <c r="A102" t="s">
        <v>108</v>
      </c>
    </row>
    <row r="103" ht="12">
      <c r="A103" t="s">
        <v>109</v>
      </c>
    </row>
    <row r="105" ht="12">
      <c r="A105" s="22" t="s">
        <v>95</v>
      </c>
    </row>
    <row r="106" ht="12">
      <c r="A106" t="s">
        <v>110</v>
      </c>
    </row>
    <row r="107" ht="12">
      <c r="A107" t="s">
        <v>111</v>
      </c>
    </row>
    <row r="108" ht="12">
      <c r="A108" t="s">
        <v>112</v>
      </c>
    </row>
    <row r="109" ht="12">
      <c r="A109" t="s">
        <v>237</v>
      </c>
    </row>
    <row r="111" ht="12">
      <c r="A111" s="22" t="s">
        <v>96</v>
      </c>
    </row>
    <row r="112" ht="12">
      <c r="A112" t="s">
        <v>113</v>
      </c>
    </row>
    <row r="113" ht="12">
      <c r="A113" t="s">
        <v>114</v>
      </c>
    </row>
    <row r="114" ht="12">
      <c r="A114" t="s">
        <v>115</v>
      </c>
    </row>
    <row r="115" ht="12">
      <c r="A115" t="s">
        <v>116</v>
      </c>
    </row>
    <row r="116" ht="12">
      <c r="A116" t="s">
        <v>117</v>
      </c>
    </row>
    <row r="117" ht="12">
      <c r="A117" t="s">
        <v>118</v>
      </c>
    </row>
    <row r="118" ht="12">
      <c r="A118" t="s">
        <v>119</v>
      </c>
    </row>
    <row r="121" ht="12">
      <c r="A121" s="22"/>
    </row>
  </sheetData>
  <sheetProtection/>
  <hyperlinks>
    <hyperlink ref="F4" r:id="rId1" display="http://qsda.net/current_rules_scripts.htm"/>
    <hyperlink ref="F5" r:id="rId2" display="chrisg@netrover.com"/>
  </hyperlinks>
  <printOptions/>
  <pageMargins left="0.75" right="0.75" top="1" bottom="1" header="0.5" footer="0.5"/>
  <pageSetup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Z114"/>
  <sheetViews>
    <sheetView zoomScalePageLayoutView="0" workbookViewId="0" topLeftCell="A1">
      <selection activeCell="A3" sqref="A3"/>
    </sheetView>
  </sheetViews>
  <sheetFormatPr defaultColWidth="9.00390625" defaultRowHeight="12"/>
  <cols>
    <col min="1" max="1" width="20.875" style="31" bestFit="1" customWidth="1"/>
    <col min="2" max="2" width="21.125" style="31" bestFit="1" customWidth="1"/>
    <col min="3" max="3" width="21.125" style="101" bestFit="1" customWidth="1"/>
    <col min="4" max="4" width="2.625" style="1" bestFit="1" customWidth="1"/>
  </cols>
  <sheetData>
    <row r="1" spans="1:26" ht="12">
      <c r="A1" s="52" t="s">
        <v>221</v>
      </c>
      <c r="B1" s="52"/>
      <c r="C1" s="52"/>
      <c r="D1" s="53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2">
      <c r="A2" s="50"/>
      <c r="B2" s="50"/>
      <c r="C2" s="50"/>
      <c r="D2" s="53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2">
      <c r="A3" s="50"/>
      <c r="B3" s="50"/>
      <c r="C3" s="50"/>
      <c r="D3" s="53"/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2">
      <c r="A4" s="50"/>
      <c r="B4" s="50"/>
      <c r="C4" s="50"/>
      <c r="D4" s="53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2">
      <c r="A5" s="50"/>
      <c r="B5" s="50"/>
      <c r="C5" s="50"/>
      <c r="D5" s="53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2">
      <c r="A6" s="50"/>
      <c r="B6" s="50"/>
      <c r="C6" s="50"/>
      <c r="D6" s="53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2">
      <c r="A7" s="50"/>
      <c r="B7" s="50"/>
      <c r="C7" s="50"/>
      <c r="D7" s="53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2">
      <c r="A8" s="50"/>
      <c r="B8" s="50"/>
      <c r="C8" s="50"/>
      <c r="D8" s="53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2">
      <c r="A9" s="50"/>
      <c r="B9" s="50"/>
      <c r="C9" s="50"/>
      <c r="D9" s="53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2">
      <c r="A10" s="50"/>
      <c r="B10" s="50"/>
      <c r="C10" s="50"/>
      <c r="D10" s="53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2">
      <c r="A11" s="50"/>
      <c r="B11" s="50"/>
      <c r="C11" s="50"/>
      <c r="D11" s="53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2">
      <c r="A12" s="50"/>
      <c r="B12" s="50"/>
      <c r="C12" s="50"/>
      <c r="D12" s="5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2">
      <c r="A13" s="50"/>
      <c r="B13" s="50"/>
      <c r="C13" s="50"/>
      <c r="D13" s="53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2">
      <c r="A14" s="50"/>
      <c r="B14" s="50"/>
      <c r="C14" s="50"/>
      <c r="D14" s="53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2">
      <c r="A15" s="50"/>
      <c r="B15" s="50"/>
      <c r="C15" s="50"/>
      <c r="D15" s="53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2">
      <c r="A16" s="50"/>
      <c r="B16" s="50"/>
      <c r="C16" s="50"/>
      <c r="D16" s="53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2">
      <c r="A17" s="50"/>
      <c r="B17" s="50"/>
      <c r="C17" s="50"/>
      <c r="D17" s="53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2">
      <c r="A18" s="50"/>
      <c r="B18" s="50"/>
      <c r="C18" s="50"/>
      <c r="D18" s="53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2">
      <c r="A19" s="50"/>
      <c r="B19" s="50"/>
      <c r="C19" s="50"/>
      <c r="D19" s="53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2">
      <c r="A20" s="50"/>
      <c r="B20" s="50"/>
      <c r="C20" s="50"/>
      <c r="D20" s="53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2">
      <c r="A21" s="50"/>
      <c r="B21" s="50"/>
      <c r="C21" s="50"/>
      <c r="D21" s="5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2">
      <c r="A22" s="50"/>
      <c r="B22" s="50"/>
      <c r="C22" s="50"/>
      <c r="D22" s="53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2">
      <c r="A23" s="50"/>
      <c r="B23" s="50"/>
      <c r="C23" s="50"/>
      <c r="D23" s="53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2">
      <c r="A24" s="50"/>
      <c r="B24" s="50"/>
      <c r="C24" s="50"/>
      <c r="D24" s="53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2">
      <c r="A25" s="50"/>
      <c r="B25" s="50"/>
      <c r="C25" s="50"/>
      <c r="D25" s="53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2">
      <c r="A26" s="50"/>
      <c r="B26" s="50"/>
      <c r="C26" s="50"/>
      <c r="D26" s="53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2">
      <c r="A27" s="50"/>
      <c r="B27" s="50"/>
      <c r="C27" s="50"/>
      <c r="D27" s="53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2">
      <c r="A28" s="50"/>
      <c r="B28" s="50"/>
      <c r="C28" s="50"/>
      <c r="D28" s="53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2">
      <c r="A29" s="50"/>
      <c r="B29" s="50"/>
      <c r="C29" s="50"/>
      <c r="D29" s="53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2">
      <c r="A30" s="50"/>
      <c r="B30" s="50"/>
      <c r="C30" s="50"/>
      <c r="D30" s="53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2">
      <c r="A31" s="50"/>
      <c r="B31" s="50"/>
      <c r="C31" s="50"/>
      <c r="D31" s="53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2">
      <c r="A32" s="50"/>
      <c r="B32" s="50"/>
      <c r="C32" s="50"/>
      <c r="D32" s="53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2">
      <c r="A33" s="50"/>
      <c r="B33" s="50"/>
      <c r="C33" s="50"/>
      <c r="D33" s="53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2">
      <c r="A34" s="50"/>
      <c r="B34" s="50"/>
      <c r="C34" s="50"/>
      <c r="D34" s="53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2">
      <c r="A35" s="50"/>
      <c r="B35" s="50"/>
      <c r="C35" s="50"/>
      <c r="D35" s="53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2">
      <c r="A36" s="50"/>
      <c r="B36" s="50"/>
      <c r="C36" s="50"/>
      <c r="D36" s="53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2">
      <c r="A37" s="50"/>
      <c r="B37" s="50"/>
      <c r="C37" s="50"/>
      <c r="D37" s="53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2">
      <c r="A38" s="50"/>
      <c r="B38" s="50"/>
      <c r="C38" s="50"/>
      <c r="D38" s="53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2">
      <c r="A39" s="50"/>
      <c r="B39" s="50"/>
      <c r="C39" s="50"/>
      <c r="D39" s="53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2">
      <c r="A40" s="50"/>
      <c r="B40" s="50"/>
      <c r="C40" s="50"/>
      <c r="D40" s="53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2">
      <c r="A41" s="50"/>
      <c r="B41" s="50"/>
      <c r="C41" s="50"/>
      <c r="D41" s="53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2">
      <c r="A42" s="50"/>
      <c r="B42" s="50"/>
      <c r="C42" s="50"/>
      <c r="D42" s="53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2">
      <c r="A43" s="50"/>
      <c r="B43" s="50"/>
      <c r="C43" s="50"/>
      <c r="D43" s="53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2">
      <c r="A44" s="50"/>
      <c r="B44" s="50"/>
      <c r="C44" s="50"/>
      <c r="D44" s="53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2">
      <c r="A45" s="50"/>
      <c r="B45" s="50"/>
      <c r="C45" s="50"/>
      <c r="D45" s="53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2">
      <c r="A46" s="50"/>
      <c r="B46" s="50"/>
      <c r="C46" s="50"/>
      <c r="D46" s="53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2">
      <c r="A47" s="50"/>
      <c r="B47" s="50"/>
      <c r="C47" s="50"/>
      <c r="D47" s="53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2">
      <c r="A48" s="50"/>
      <c r="B48" s="50"/>
      <c r="C48" s="50"/>
      <c r="D48" s="53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2">
      <c r="A49" s="50"/>
      <c r="B49" s="50"/>
      <c r="C49" s="50"/>
      <c r="D49" s="53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2">
      <c r="A50" s="50"/>
      <c r="B50" s="50"/>
      <c r="C50" s="50"/>
      <c r="D50" s="53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2">
      <c r="A51" s="50"/>
      <c r="B51" s="50"/>
      <c r="C51" s="50"/>
      <c r="D51" s="53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2">
      <c r="A52" s="50"/>
      <c r="B52" s="50"/>
      <c r="C52" s="50"/>
      <c r="D52" s="53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2">
      <c r="A53" s="50"/>
      <c r="B53" s="50"/>
      <c r="C53" s="50"/>
      <c r="D53" s="53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2">
      <c r="A54" s="50"/>
      <c r="B54" s="50"/>
      <c r="C54" s="50"/>
      <c r="D54" s="53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2">
      <c r="A55" s="50"/>
      <c r="B55" s="50"/>
      <c r="C55" s="50"/>
      <c r="D55" s="53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2">
      <c r="A56" s="50"/>
      <c r="B56" s="50"/>
      <c r="C56" s="50"/>
      <c r="D56" s="53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2">
      <c r="A57" s="50"/>
      <c r="B57" s="50"/>
      <c r="C57" s="50"/>
      <c r="D57" s="53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2">
      <c r="A58" s="50"/>
      <c r="B58" s="50"/>
      <c r="C58" s="50"/>
      <c r="D58" s="53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2">
      <c r="A59" s="50"/>
      <c r="B59" s="50"/>
      <c r="C59" s="50"/>
      <c r="D59" s="53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2">
      <c r="A60" s="50"/>
      <c r="B60" s="50"/>
      <c r="C60" s="50"/>
      <c r="D60" s="53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2">
      <c r="A61" s="50"/>
      <c r="B61" s="50"/>
      <c r="C61" s="50"/>
      <c r="D61" s="53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2">
      <c r="A62" s="50"/>
      <c r="B62" s="50"/>
      <c r="C62" s="102"/>
      <c r="D62" s="53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2">
      <c r="A63" s="50"/>
      <c r="B63" s="50"/>
      <c r="C63" s="102"/>
      <c r="D63" s="53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2">
      <c r="A64" s="50"/>
      <c r="B64" s="50"/>
      <c r="C64" s="102"/>
      <c r="D64" s="53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2">
      <c r="A65" s="50"/>
      <c r="B65" s="50"/>
      <c r="C65" s="102"/>
      <c r="D65" s="53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2">
      <c r="A66" s="50"/>
      <c r="B66" s="50"/>
      <c r="C66" s="102"/>
      <c r="D66" s="53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2">
      <c r="A67" s="50"/>
      <c r="B67" s="50"/>
      <c r="C67" s="102"/>
      <c r="D67" s="53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2">
      <c r="A68" s="50"/>
      <c r="B68" s="50"/>
      <c r="C68" s="102"/>
      <c r="D68" s="53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2">
      <c r="A69" s="50"/>
      <c r="B69" s="50"/>
      <c r="C69" s="102"/>
      <c r="D69" s="53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2">
      <c r="A70" s="50"/>
      <c r="B70" s="50"/>
      <c r="C70" s="102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2">
      <c r="A71" s="50"/>
      <c r="B71" s="50"/>
      <c r="C71" s="102"/>
      <c r="D71" s="53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2">
      <c r="A72" s="50"/>
      <c r="B72" s="50"/>
      <c r="C72" s="102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2">
      <c r="A73" s="50"/>
      <c r="B73" s="50"/>
      <c r="C73" s="102"/>
      <c r="D73" s="53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2">
      <c r="A74" s="50"/>
      <c r="B74" s="50"/>
      <c r="C74" s="102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2">
      <c r="A75" s="50"/>
      <c r="B75" s="50"/>
      <c r="C75" s="102"/>
      <c r="D75" s="53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2">
      <c r="A76" s="50"/>
      <c r="B76" s="50"/>
      <c r="C76" s="102"/>
      <c r="D76" s="53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2">
      <c r="A77" s="50"/>
      <c r="B77" s="50"/>
      <c r="C77" s="102"/>
      <c r="D77" s="53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2">
      <c r="A78" s="50"/>
      <c r="B78" s="50"/>
      <c r="C78" s="102"/>
      <c r="D78" s="53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2">
      <c r="A79" s="50"/>
      <c r="B79" s="50"/>
      <c r="C79" s="102"/>
      <c r="D79" s="53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2">
      <c r="A80" s="50"/>
      <c r="B80" s="50"/>
      <c r="C80" s="102"/>
      <c r="D80" s="53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2">
      <c r="A81" s="50"/>
      <c r="B81" s="50"/>
      <c r="C81" s="102"/>
      <c r="D81" s="53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2">
      <c r="A82" s="50"/>
      <c r="B82" s="50"/>
      <c r="C82" s="102"/>
      <c r="D82" s="53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2">
      <c r="A83" s="50"/>
      <c r="B83" s="50"/>
      <c r="C83" s="102"/>
      <c r="D83" s="53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2">
      <c r="A84" s="50"/>
      <c r="B84" s="50"/>
      <c r="C84" s="102"/>
      <c r="D84" s="53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2">
      <c r="A85" s="50"/>
      <c r="B85" s="50"/>
      <c r="C85" s="102"/>
      <c r="D85" s="53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2">
      <c r="A86" s="50"/>
      <c r="B86" s="50"/>
      <c r="C86" s="102"/>
      <c r="D86" s="53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2">
      <c r="A87" s="50"/>
      <c r="B87" s="50"/>
      <c r="C87" s="102"/>
      <c r="D87" s="53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2">
      <c r="A88" s="50"/>
      <c r="B88" s="50"/>
      <c r="C88" s="102"/>
      <c r="D88" s="53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2">
      <c r="A89" s="50"/>
      <c r="B89" s="50"/>
      <c r="C89" s="102"/>
      <c r="D89" s="53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2">
      <c r="A90" s="50"/>
      <c r="B90" s="50"/>
      <c r="C90" s="102"/>
      <c r="D90" s="53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2">
      <c r="A91" s="50"/>
      <c r="B91" s="50"/>
      <c r="C91" s="102"/>
      <c r="D91" s="53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2">
      <c r="A92" s="50"/>
      <c r="B92" s="50"/>
      <c r="C92" s="102"/>
      <c r="D92" s="53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2">
      <c r="A93" s="50"/>
      <c r="B93" s="50"/>
      <c r="C93" s="102"/>
      <c r="D93" s="53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2">
      <c r="A94" s="50"/>
      <c r="B94" s="50"/>
      <c r="C94" s="102"/>
      <c r="D94" s="53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2">
      <c r="A95" s="50"/>
      <c r="B95" s="50"/>
      <c r="C95" s="102"/>
      <c r="D95" s="53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2">
      <c r="A96" s="50"/>
      <c r="B96" s="50"/>
      <c r="C96" s="102"/>
      <c r="D96" s="53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2">
      <c r="A97" s="50"/>
      <c r="B97" s="50"/>
      <c r="C97" s="102"/>
      <c r="D97" s="53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2">
      <c r="A98" s="50"/>
      <c r="B98" s="50"/>
      <c r="C98" s="102"/>
      <c r="D98" s="53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2">
      <c r="A99" s="50"/>
      <c r="B99" s="50"/>
      <c r="C99" s="102"/>
      <c r="D99" s="53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2">
      <c r="A100" s="50"/>
      <c r="B100" s="50"/>
      <c r="C100" s="102"/>
      <c r="D100" s="53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4" ht="12">
      <c r="A101" s="50" t="s">
        <v>243</v>
      </c>
      <c r="B101" s="50">
        <v>1</v>
      </c>
      <c r="C101" s="102">
        <v>151.8</v>
      </c>
      <c r="D101" s="1">
        <v>0</v>
      </c>
    </row>
    <row r="102" spans="1:4" ht="12">
      <c r="A102" s="31" t="s">
        <v>238</v>
      </c>
      <c r="B102" s="31">
        <v>1</v>
      </c>
      <c r="C102" s="101">
        <v>151.2</v>
      </c>
      <c r="D102" s="1" t="s">
        <v>262</v>
      </c>
    </row>
    <row r="103" spans="1:4" ht="12">
      <c r="A103" s="31" t="s">
        <v>240</v>
      </c>
      <c r="B103" s="31">
        <v>1</v>
      </c>
      <c r="C103" s="101">
        <v>150.8</v>
      </c>
      <c r="D103" s="1" t="s">
        <v>261</v>
      </c>
    </row>
    <row r="104" spans="1:4" ht="12">
      <c r="A104" s="31" t="s">
        <v>254</v>
      </c>
      <c r="B104" s="31">
        <v>1</v>
      </c>
      <c r="C104" s="101">
        <v>150</v>
      </c>
      <c r="D104" s="1" t="s">
        <v>260</v>
      </c>
    </row>
    <row r="105" spans="1:4" ht="12">
      <c r="A105" s="31" t="s">
        <v>250</v>
      </c>
      <c r="B105" s="31">
        <v>1</v>
      </c>
      <c r="C105" s="101">
        <v>149.8</v>
      </c>
      <c r="D105" s="1" t="s">
        <v>259</v>
      </c>
    </row>
    <row r="106" spans="1:4" ht="12">
      <c r="A106" s="31" t="s">
        <v>245</v>
      </c>
      <c r="B106" s="31">
        <v>1</v>
      </c>
      <c r="C106" s="101">
        <v>149.4</v>
      </c>
      <c r="D106" s="1" t="s">
        <v>258</v>
      </c>
    </row>
    <row r="107" spans="1:4" ht="12">
      <c r="A107" s="31" t="s">
        <v>252</v>
      </c>
      <c r="B107" s="31">
        <v>1</v>
      </c>
      <c r="C107" s="101">
        <v>149.4</v>
      </c>
      <c r="D107" s="1" t="s">
        <v>257</v>
      </c>
    </row>
    <row r="108" spans="1:4" ht="12">
      <c r="A108" s="31" t="s">
        <v>251</v>
      </c>
      <c r="B108" s="31">
        <v>1</v>
      </c>
      <c r="C108" s="101">
        <v>147.4</v>
      </c>
      <c r="D108" s="1" t="s">
        <v>256</v>
      </c>
    </row>
    <row r="109" spans="1:4" ht="12">
      <c r="A109" s="31" t="s">
        <v>216</v>
      </c>
      <c r="B109" s="31">
        <v>0</v>
      </c>
      <c r="C109" s="101">
        <v>149.2</v>
      </c>
      <c r="D109" s="1">
        <v>2</v>
      </c>
    </row>
    <row r="110" spans="1:4" ht="12">
      <c r="A110" s="31" t="s">
        <v>255</v>
      </c>
      <c r="B110" s="31">
        <v>0</v>
      </c>
      <c r="C110" s="101">
        <v>149.2</v>
      </c>
      <c r="D110" s="1">
        <v>3</v>
      </c>
    </row>
    <row r="111" spans="1:4" ht="12">
      <c r="A111" s="31" t="s">
        <v>239</v>
      </c>
      <c r="B111" s="31">
        <v>0</v>
      </c>
      <c r="C111" s="101">
        <v>148.4</v>
      </c>
      <c r="D111" s="1">
        <v>4</v>
      </c>
    </row>
    <row r="112" spans="1:4" ht="12">
      <c r="A112" s="31" t="s">
        <v>241</v>
      </c>
      <c r="B112" s="31">
        <v>0</v>
      </c>
      <c r="C112" s="101">
        <v>148</v>
      </c>
      <c r="D112" s="1">
        <v>4</v>
      </c>
    </row>
    <row r="113" spans="1:4" ht="12">
      <c r="A113" s="31" t="s">
        <v>242</v>
      </c>
      <c r="B113" s="31">
        <v>0</v>
      </c>
      <c r="C113" s="101">
        <v>146.8</v>
      </c>
      <c r="D113" s="1">
        <v>3</v>
      </c>
    </row>
    <row r="114" spans="1:4" ht="12">
      <c r="A114" s="31" t="s">
        <v>253</v>
      </c>
      <c r="B114" s="31">
        <v>0</v>
      </c>
      <c r="C114" s="101">
        <v>145</v>
      </c>
      <c r="D114" s="1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9"/>
  <sheetViews>
    <sheetView zoomScalePageLayoutView="0" workbookViewId="0" topLeftCell="A1">
      <selection activeCell="B35" sqref="B35"/>
    </sheetView>
  </sheetViews>
  <sheetFormatPr defaultColWidth="9.00390625" defaultRowHeight="12"/>
  <cols>
    <col min="1" max="1" width="5.625" style="11" bestFit="1" customWidth="1"/>
    <col min="2" max="2" width="23.375" style="11" customWidth="1"/>
    <col min="3" max="3" width="28.375" style="11" bestFit="1" customWidth="1"/>
    <col min="4" max="4" width="14.75390625" style="11" hidden="1" customWidth="1"/>
    <col min="5" max="5" width="5.00390625" style="11" customWidth="1"/>
    <col min="6" max="6" width="7.125" style="11" customWidth="1"/>
    <col min="7" max="7" width="5.00390625" style="11" customWidth="1"/>
    <col min="8" max="8" width="7.00390625" style="11" customWidth="1"/>
    <col min="9" max="9" width="5.125" style="11" customWidth="1"/>
    <col min="10" max="10" width="6.75390625" style="11" customWidth="1"/>
    <col min="11" max="11" width="4.875" style="11" customWidth="1"/>
    <col min="12" max="12" width="7.875" style="11" customWidth="1"/>
    <col min="13" max="13" width="6.375" style="29" customWidth="1"/>
    <col min="14" max="14" width="7.375" style="11" customWidth="1"/>
    <col min="15" max="15" width="6.375" style="29" customWidth="1"/>
    <col min="16" max="16" width="7.875" style="11" customWidth="1"/>
    <col min="17" max="17" width="6.375" style="11" customWidth="1"/>
    <col min="18" max="18" width="7.125" style="11" customWidth="1"/>
    <col min="19" max="19" width="6.375" style="11" customWidth="1"/>
    <col min="20" max="20" width="7.375" style="11" customWidth="1"/>
    <col min="21" max="16384" width="9.125" style="11" customWidth="1"/>
  </cols>
  <sheetData>
    <row r="1" spans="1:20" ht="12.75">
      <c r="A1" s="17"/>
      <c r="B1" s="15"/>
      <c r="C1" s="15"/>
      <c r="D1" s="15"/>
      <c r="E1" s="13" t="s">
        <v>44</v>
      </c>
      <c r="F1" s="13"/>
      <c r="G1" s="13" t="s">
        <v>45</v>
      </c>
      <c r="H1" s="13"/>
      <c r="I1" s="13" t="s">
        <v>46</v>
      </c>
      <c r="J1" s="13"/>
      <c r="K1" s="13" t="s">
        <v>47</v>
      </c>
      <c r="L1" s="13"/>
      <c r="M1" s="25" t="s">
        <v>69</v>
      </c>
      <c r="N1" s="13"/>
      <c r="O1" s="108" t="s">
        <v>68</v>
      </c>
      <c r="P1" s="108"/>
      <c r="Q1" s="13" t="s">
        <v>173</v>
      </c>
      <c r="R1" s="13"/>
      <c r="S1" s="13" t="s">
        <v>70</v>
      </c>
      <c r="T1" s="13"/>
    </row>
    <row r="2" spans="1:21" ht="12.75">
      <c r="A2" s="5" t="str">
        <f>TabSheet!A2</f>
        <v>Rank</v>
      </c>
      <c r="B2" s="2" t="str">
        <f>TabSheet!B2</f>
        <v>Team</v>
      </c>
      <c r="C2" s="2" t="str">
        <f>TabSheet!C2</f>
        <v>Names</v>
      </c>
      <c r="D2" s="2" t="str">
        <f>TabSheet!D2</f>
        <v>Code</v>
      </c>
      <c r="E2" s="4" t="s">
        <v>73</v>
      </c>
      <c r="F2" s="4" t="s">
        <v>63</v>
      </c>
      <c r="G2" s="4" t="s">
        <v>73</v>
      </c>
      <c r="H2" s="4" t="s">
        <v>63</v>
      </c>
      <c r="I2" s="4" t="s">
        <v>73</v>
      </c>
      <c r="J2" s="4" t="s">
        <v>63</v>
      </c>
      <c r="K2" s="4" t="s">
        <v>73</v>
      </c>
      <c r="L2" s="4" t="s">
        <v>63</v>
      </c>
      <c r="M2" s="4" t="s">
        <v>73</v>
      </c>
      <c r="N2" s="4" t="s">
        <v>63</v>
      </c>
      <c r="O2" s="4" t="s">
        <v>73</v>
      </c>
      <c r="P2" s="4" t="s">
        <v>63</v>
      </c>
      <c r="Q2" s="4" t="s">
        <v>73</v>
      </c>
      <c r="R2" s="4" t="s">
        <v>63</v>
      </c>
      <c r="S2" s="4" t="s">
        <v>62</v>
      </c>
      <c r="T2" s="4" t="s">
        <v>63</v>
      </c>
      <c r="U2" s="79" t="s">
        <v>208</v>
      </c>
    </row>
    <row r="3" spans="1:21" ht="12.75">
      <c r="A3" s="8">
        <f>TabSheet!A3</f>
        <v>1</v>
      </c>
      <c r="B3" s="7" t="str">
        <f>TabSheet!B3</f>
        <v>Lower Canada College A</v>
      </c>
      <c r="C3" s="7">
        <f>TabSheet!C3</f>
        <v>0</v>
      </c>
      <c r="D3" s="7">
        <f>TabSheet!D3</f>
        <v>0</v>
      </c>
      <c r="E3" s="9">
        <f>TabSheet!K3</f>
        <v>0</v>
      </c>
      <c r="F3" s="10" t="str">
        <f>TabSheet!J3</f>
        <v>N/A</v>
      </c>
      <c r="G3" s="9">
        <f>TabSheet!R3</f>
        <v>0</v>
      </c>
      <c r="H3" s="10" t="str">
        <f>TabSheet!Q3</f>
        <v>N/A</v>
      </c>
      <c r="I3" s="9">
        <f>TabSheet!Y3</f>
        <v>0</v>
      </c>
      <c r="J3" s="10" t="str">
        <f>TabSheet!X3</f>
        <v>N/A</v>
      </c>
      <c r="K3" s="9">
        <f>TabSheet!AF3</f>
        <v>0</v>
      </c>
      <c r="L3" s="10" t="str">
        <f>TabSheet!AE3</f>
        <v>N/A</v>
      </c>
      <c r="M3" s="28">
        <f>TabSheet!AM3</f>
        <v>0</v>
      </c>
      <c r="N3" s="10" t="str">
        <f>TabSheet!AL3</f>
        <v>N/A</v>
      </c>
      <c r="O3" s="28">
        <f>TabSheet!AT3</f>
        <v>0</v>
      </c>
      <c r="P3" s="10" t="str">
        <f>TabSheet!AS3</f>
        <v>N/A</v>
      </c>
      <c r="Q3" s="28">
        <f>TabSheet!BA3</f>
        <v>0</v>
      </c>
      <c r="R3" s="10" t="str">
        <f>TabSheet!AZ3</f>
        <v>N/A</v>
      </c>
      <c r="S3" s="28">
        <f>TabSheet!BB3</f>
        <v>0</v>
      </c>
      <c r="T3" s="27" t="e">
        <f>TabSheet!BC3</f>
        <v>#DIV/0!</v>
      </c>
      <c r="U3" s="78" t="e">
        <f>TabSheet!BD3</f>
        <v>#DIV/0!</v>
      </c>
    </row>
    <row r="4" spans="1:21" ht="12.75">
      <c r="A4" s="8">
        <f>TabSheet!A4</f>
        <v>2</v>
      </c>
      <c r="B4" s="7" t="str">
        <f>TabSheet!B4</f>
        <v>Lower Canada College B</v>
      </c>
      <c r="C4" s="7">
        <f>TabSheet!C4</f>
        <v>0</v>
      </c>
      <c r="D4" s="7">
        <f>TabSheet!D4</f>
        <v>0</v>
      </c>
      <c r="E4" s="9">
        <f>TabSheet!K4</f>
        <v>0</v>
      </c>
      <c r="F4" s="10" t="str">
        <f>TabSheet!J4</f>
        <v>N/A</v>
      </c>
      <c r="G4" s="9">
        <f>TabSheet!R4</f>
        <v>0</v>
      </c>
      <c r="H4" s="10" t="str">
        <f>TabSheet!Q4</f>
        <v>N/A</v>
      </c>
      <c r="I4" s="9">
        <f>TabSheet!Y4</f>
        <v>0</v>
      </c>
      <c r="J4" s="10" t="str">
        <f>TabSheet!X4</f>
        <v>N/A</v>
      </c>
      <c r="K4" s="9">
        <f>TabSheet!AF4</f>
        <v>0</v>
      </c>
      <c r="L4" s="10" t="str">
        <f>TabSheet!AE4</f>
        <v>N/A</v>
      </c>
      <c r="M4" s="28">
        <f>TabSheet!AM4</f>
        <v>0</v>
      </c>
      <c r="N4" s="10" t="str">
        <f>TabSheet!AL4</f>
        <v>N/A</v>
      </c>
      <c r="O4" s="28">
        <f>TabSheet!AT4</f>
        <v>0</v>
      </c>
      <c r="P4" s="10" t="str">
        <f>TabSheet!AS4</f>
        <v>N/A</v>
      </c>
      <c r="Q4" s="28">
        <f>TabSheet!BA4</f>
        <v>0</v>
      </c>
      <c r="R4" s="10" t="str">
        <f>TabSheet!AZ4</f>
        <v>N/A</v>
      </c>
      <c r="S4" s="28">
        <f>TabSheet!BB4</f>
        <v>0</v>
      </c>
      <c r="T4" s="27" t="e">
        <f>TabSheet!BC4</f>
        <v>#DIV/0!</v>
      </c>
      <c r="U4" s="78" t="e">
        <f>TabSheet!BD4</f>
        <v>#DIV/0!</v>
      </c>
    </row>
    <row r="5" spans="1:21" ht="12.75">
      <c r="A5" s="8">
        <f>TabSheet!A5</f>
        <v>3</v>
      </c>
      <c r="B5" s="7" t="str">
        <f>TabSheet!B5</f>
        <v>Thornhill A</v>
      </c>
      <c r="C5" s="7">
        <f>TabSheet!C5</f>
        <v>0</v>
      </c>
      <c r="D5" s="7">
        <f>TabSheet!D5</f>
        <v>0</v>
      </c>
      <c r="E5" s="9">
        <f>TabSheet!K5</f>
        <v>0</v>
      </c>
      <c r="F5" s="10" t="str">
        <f>TabSheet!J5</f>
        <v>N/A</v>
      </c>
      <c r="G5" s="9">
        <f>TabSheet!R5</f>
        <v>0</v>
      </c>
      <c r="H5" s="10" t="str">
        <f>TabSheet!Q5</f>
        <v>N/A</v>
      </c>
      <c r="I5" s="9">
        <f>TabSheet!Y5</f>
        <v>0</v>
      </c>
      <c r="J5" s="10" t="str">
        <f>TabSheet!X5</f>
        <v>N/A</v>
      </c>
      <c r="K5" s="9">
        <f>TabSheet!AF5</f>
        <v>0</v>
      </c>
      <c r="L5" s="10" t="str">
        <f>TabSheet!AE5</f>
        <v>N/A</v>
      </c>
      <c r="M5" s="28">
        <f>TabSheet!AM5</f>
        <v>0</v>
      </c>
      <c r="N5" s="10" t="str">
        <f>TabSheet!AL5</f>
        <v>N/A</v>
      </c>
      <c r="O5" s="28">
        <f>TabSheet!AT5</f>
        <v>0</v>
      </c>
      <c r="P5" s="10" t="str">
        <f>TabSheet!AS5</f>
        <v>N/A</v>
      </c>
      <c r="Q5" s="28">
        <f>TabSheet!BA5</f>
        <v>0</v>
      </c>
      <c r="R5" s="10" t="str">
        <f>TabSheet!AZ5</f>
        <v>N/A</v>
      </c>
      <c r="S5" s="28">
        <f>TabSheet!BB5</f>
        <v>0</v>
      </c>
      <c r="T5" s="27" t="e">
        <f>TabSheet!BC5</f>
        <v>#DIV/0!</v>
      </c>
      <c r="U5" s="78" t="e">
        <f>TabSheet!BD5</f>
        <v>#DIV/0!</v>
      </c>
    </row>
    <row r="6" spans="1:21" ht="12.75">
      <c r="A6" s="8">
        <f>TabSheet!A6</f>
        <v>4</v>
      </c>
      <c r="B6" s="7" t="str">
        <f>TabSheet!B6</f>
        <v>Adduco A</v>
      </c>
      <c r="C6" s="7">
        <f>TabSheet!C6</f>
        <v>0</v>
      </c>
      <c r="D6" s="7">
        <f>TabSheet!D6</f>
        <v>0</v>
      </c>
      <c r="E6" s="9">
        <f>TabSheet!K6</f>
        <v>0</v>
      </c>
      <c r="F6" s="10" t="str">
        <f>TabSheet!J6</f>
        <v>N/A</v>
      </c>
      <c r="G6" s="9">
        <f>TabSheet!R6</f>
        <v>0</v>
      </c>
      <c r="H6" s="10" t="str">
        <f>TabSheet!Q6</f>
        <v>N/A</v>
      </c>
      <c r="I6" s="9">
        <f>TabSheet!Y6</f>
        <v>0</v>
      </c>
      <c r="J6" s="10" t="str">
        <f>TabSheet!X6</f>
        <v>N/A</v>
      </c>
      <c r="K6" s="9">
        <f>TabSheet!AF6</f>
        <v>0</v>
      </c>
      <c r="L6" s="10" t="str">
        <f>TabSheet!AE6</f>
        <v>N/A</v>
      </c>
      <c r="M6" s="28">
        <f>TabSheet!AM6</f>
        <v>0</v>
      </c>
      <c r="N6" s="10" t="str">
        <f>TabSheet!AL6</f>
        <v>N/A</v>
      </c>
      <c r="O6" s="28">
        <f>TabSheet!AT6</f>
        <v>0</v>
      </c>
      <c r="P6" s="10" t="str">
        <f>TabSheet!AS6</f>
        <v>N/A</v>
      </c>
      <c r="Q6" s="28">
        <f>TabSheet!BA6</f>
        <v>0</v>
      </c>
      <c r="R6" s="10" t="str">
        <f>TabSheet!AZ6</f>
        <v>N/A</v>
      </c>
      <c r="S6" s="28">
        <f>TabSheet!BB6</f>
        <v>0</v>
      </c>
      <c r="T6" s="27" t="e">
        <f>TabSheet!BC6</f>
        <v>#DIV/0!</v>
      </c>
      <c r="U6" s="78" t="e">
        <f>TabSheet!BD6</f>
        <v>#DIV/0!</v>
      </c>
    </row>
    <row r="7" spans="1:21" ht="12.75">
      <c r="A7" s="8">
        <f>TabSheet!A7</f>
        <v>5</v>
      </c>
      <c r="B7" s="7" t="str">
        <f>TabSheet!B7</f>
        <v>BC Debate A</v>
      </c>
      <c r="C7" s="7">
        <f>TabSheet!C7</f>
        <v>0</v>
      </c>
      <c r="D7" s="7">
        <f>TabSheet!D7</f>
        <v>0</v>
      </c>
      <c r="E7" s="9">
        <f>TabSheet!K7</f>
        <v>0</v>
      </c>
      <c r="F7" s="10" t="str">
        <f>TabSheet!J7</f>
        <v>N/A</v>
      </c>
      <c r="G7" s="9">
        <f>TabSheet!R7</f>
        <v>0</v>
      </c>
      <c r="H7" s="10" t="str">
        <f>TabSheet!Q7</f>
        <v>N/A</v>
      </c>
      <c r="I7" s="9">
        <f>TabSheet!Y7</f>
        <v>0</v>
      </c>
      <c r="J7" s="10" t="str">
        <f>TabSheet!X7</f>
        <v>N/A</v>
      </c>
      <c r="K7" s="9">
        <f>TabSheet!AF7</f>
        <v>0</v>
      </c>
      <c r="L7" s="10" t="str">
        <f>TabSheet!AE7</f>
        <v>N/A</v>
      </c>
      <c r="M7" s="28">
        <f>TabSheet!AM7</f>
        <v>0</v>
      </c>
      <c r="N7" s="10" t="str">
        <f>TabSheet!AL7</f>
        <v>N/A</v>
      </c>
      <c r="O7" s="28">
        <f>TabSheet!AT7</f>
        <v>0</v>
      </c>
      <c r="P7" s="10" t="str">
        <f>TabSheet!AS7</f>
        <v>N/A</v>
      </c>
      <c r="Q7" s="28">
        <f>TabSheet!BA7</f>
        <v>0</v>
      </c>
      <c r="R7" s="10" t="str">
        <f>TabSheet!AZ7</f>
        <v>N/A</v>
      </c>
      <c r="S7" s="28">
        <f>TabSheet!BB7</f>
        <v>0</v>
      </c>
      <c r="T7" s="27" t="e">
        <f>TabSheet!BC7</f>
        <v>#DIV/0!</v>
      </c>
      <c r="U7" s="78" t="e">
        <f>TabSheet!BD7</f>
        <v>#DIV/0!</v>
      </c>
    </row>
    <row r="8" spans="1:21" ht="12.75">
      <c r="A8" s="8">
        <f>TabSheet!A8</f>
        <v>6</v>
      </c>
      <c r="B8" s="7" t="str">
        <f>TabSheet!B8</f>
        <v>White Oaks A</v>
      </c>
      <c r="C8" s="7">
        <f>TabSheet!C8</f>
        <v>0</v>
      </c>
      <c r="D8" s="7">
        <f>TabSheet!D8</f>
        <v>0</v>
      </c>
      <c r="E8" s="9">
        <f>TabSheet!K8</f>
        <v>0</v>
      </c>
      <c r="F8" s="10" t="str">
        <f>TabSheet!J8</f>
        <v>N/A</v>
      </c>
      <c r="G8" s="9">
        <f>TabSheet!R8</f>
        <v>0</v>
      </c>
      <c r="H8" s="10" t="str">
        <f>TabSheet!Q8</f>
        <v>N/A</v>
      </c>
      <c r="I8" s="9">
        <f>TabSheet!Y8</f>
        <v>0</v>
      </c>
      <c r="J8" s="10" t="str">
        <f>TabSheet!X8</f>
        <v>N/A</v>
      </c>
      <c r="K8" s="9">
        <f>TabSheet!AF8</f>
        <v>0</v>
      </c>
      <c r="L8" s="10" t="str">
        <f>TabSheet!AE8</f>
        <v>N/A</v>
      </c>
      <c r="M8" s="28">
        <f>TabSheet!AM8</f>
        <v>0</v>
      </c>
      <c r="N8" s="10" t="str">
        <f>TabSheet!AL8</f>
        <v>N/A</v>
      </c>
      <c r="O8" s="28">
        <f>TabSheet!AT8</f>
        <v>0</v>
      </c>
      <c r="P8" s="10" t="str">
        <f>TabSheet!AS8</f>
        <v>N/A</v>
      </c>
      <c r="Q8" s="28">
        <f>TabSheet!BA8</f>
        <v>0</v>
      </c>
      <c r="R8" s="10" t="str">
        <f>TabSheet!AZ8</f>
        <v>N/A</v>
      </c>
      <c r="S8" s="28">
        <f>TabSheet!BB8</f>
        <v>0</v>
      </c>
      <c r="T8" s="27" t="e">
        <f>TabSheet!BC8</f>
        <v>#DIV/0!</v>
      </c>
      <c r="U8" s="78" t="e">
        <f>TabSheet!BD8</f>
        <v>#DIV/0!</v>
      </c>
    </row>
    <row r="9" spans="1:21" ht="12.75">
      <c r="A9" s="8">
        <f>TabSheet!A9</f>
        <v>7</v>
      </c>
      <c r="B9" s="7" t="str">
        <f>TabSheet!B9</f>
        <v>White Oaks B</v>
      </c>
      <c r="C9" s="7">
        <f>TabSheet!C9</f>
        <v>0</v>
      </c>
      <c r="D9" s="7">
        <f>TabSheet!D9</f>
        <v>0</v>
      </c>
      <c r="E9" s="9">
        <f>TabSheet!K9</f>
        <v>0</v>
      </c>
      <c r="F9" s="10" t="str">
        <f>TabSheet!J9</f>
        <v>N/A</v>
      </c>
      <c r="G9" s="9">
        <f>TabSheet!R9</f>
        <v>0</v>
      </c>
      <c r="H9" s="10" t="str">
        <f>TabSheet!Q9</f>
        <v>N/A</v>
      </c>
      <c r="I9" s="9">
        <f>TabSheet!Y9</f>
        <v>0</v>
      </c>
      <c r="J9" s="10" t="str">
        <f>TabSheet!X9</f>
        <v>N/A</v>
      </c>
      <c r="K9" s="9">
        <f>TabSheet!AF9</f>
        <v>0</v>
      </c>
      <c r="L9" s="10" t="str">
        <f>TabSheet!AE9</f>
        <v>N/A</v>
      </c>
      <c r="M9" s="28">
        <f>TabSheet!AM9</f>
        <v>0</v>
      </c>
      <c r="N9" s="10" t="str">
        <f>TabSheet!AL9</f>
        <v>N/A</v>
      </c>
      <c r="O9" s="28">
        <f>TabSheet!AT9</f>
        <v>0</v>
      </c>
      <c r="P9" s="10" t="str">
        <f>TabSheet!AS9</f>
        <v>N/A</v>
      </c>
      <c r="Q9" s="28">
        <f>TabSheet!BA9</f>
        <v>0</v>
      </c>
      <c r="R9" s="10" t="str">
        <f>TabSheet!AZ9</f>
        <v>N/A</v>
      </c>
      <c r="S9" s="28">
        <f>TabSheet!BB9</f>
        <v>0</v>
      </c>
      <c r="T9" s="27" t="e">
        <f>TabSheet!BC9</f>
        <v>#DIV/0!</v>
      </c>
      <c r="U9" s="78" t="e">
        <f>TabSheet!BD9</f>
        <v>#DIV/0!</v>
      </c>
    </row>
  </sheetData>
  <sheetProtection/>
  <mergeCells count="1">
    <mergeCell ref="O1:P1"/>
  </mergeCells>
  <printOptions horizontalCentered="1" verticalCentered="1"/>
  <pageMargins left="0.75" right="0.75" top="1" bottom="1" header="0.5" footer="0.5"/>
  <pageSetup fitToHeight="2" fitToWidth="1" horizontalDpi="600" verticalDpi="600" orientation="landscape" scale="68" r:id="rId1"/>
  <headerFooter alignWithMargins="0">
    <oddHeader>&amp;C&amp;"Geneva,Bold"&amp;10Queen's University High School Debating Championships
Kingston, Ontario
January 13-15,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30"/>
  <sheetViews>
    <sheetView zoomScalePageLayoutView="0" workbookViewId="0" topLeftCell="A1">
      <selection activeCell="D26" sqref="D26"/>
    </sheetView>
  </sheetViews>
  <sheetFormatPr defaultColWidth="8.875" defaultRowHeight="12"/>
  <cols>
    <col min="1" max="1" width="17.375" style="31" customWidth="1"/>
    <col min="2" max="2" width="8.875" style="0" customWidth="1"/>
    <col min="3" max="3" width="5.375" style="0" customWidth="1"/>
    <col min="4" max="7" width="8.875" style="0" customWidth="1"/>
    <col min="8" max="8" width="13.625" style="0" customWidth="1"/>
    <col min="9" max="10" width="8.875" style="0" customWidth="1"/>
    <col min="11" max="11" width="27.25390625" style="0" customWidth="1"/>
    <col min="12" max="12" width="6.375" style="0" customWidth="1"/>
  </cols>
  <sheetData>
    <row r="1" spans="1:12" ht="12">
      <c r="A1" s="73" t="s">
        <v>194</v>
      </c>
      <c r="K1" s="22"/>
      <c r="L1" s="23"/>
    </row>
    <row r="2" spans="1:12" ht="12">
      <c r="A2" s="73" t="s">
        <v>195</v>
      </c>
      <c r="B2" s="1"/>
      <c r="D2" s="41"/>
      <c r="K2" s="22"/>
      <c r="L2" s="23"/>
    </row>
    <row r="3" spans="1:12" ht="12">
      <c r="A3" s="30" t="s">
        <v>64</v>
      </c>
      <c r="B3" s="1">
        <v>12</v>
      </c>
      <c r="D3" s="22" t="s">
        <v>264</v>
      </c>
      <c r="K3" s="22"/>
      <c r="L3" s="23"/>
    </row>
    <row r="4" spans="1:12" ht="12">
      <c r="A4" s="30" t="s">
        <v>37</v>
      </c>
      <c r="B4" s="1">
        <v>0</v>
      </c>
      <c r="D4" s="34" t="s">
        <v>182</v>
      </c>
      <c r="K4" s="22"/>
      <c r="L4" s="23"/>
    </row>
    <row r="5" spans="1:12" ht="12">
      <c r="A5" s="30" t="s">
        <v>181</v>
      </c>
      <c r="B5" t="s">
        <v>209</v>
      </c>
      <c r="K5" s="22"/>
      <c r="L5" s="23"/>
    </row>
    <row r="6" spans="1:12" ht="12">
      <c r="A6" s="30" t="s">
        <v>72</v>
      </c>
      <c r="B6" s="1">
        <v>58</v>
      </c>
      <c r="D6" s="34" t="s">
        <v>75</v>
      </c>
      <c r="K6" s="22"/>
      <c r="L6" s="23"/>
    </row>
    <row r="7" spans="1:12" ht="12">
      <c r="A7" s="35" t="s">
        <v>74</v>
      </c>
      <c r="B7" s="37">
        <v>0</v>
      </c>
      <c r="C7" s="36"/>
      <c r="D7" s="38" t="s">
        <v>18</v>
      </c>
      <c r="E7" s="36"/>
      <c r="F7" s="36"/>
      <c r="G7" s="36"/>
      <c r="H7" s="36"/>
      <c r="K7" s="22"/>
      <c r="L7" s="23"/>
    </row>
    <row r="8" spans="4:12" ht="12">
      <c r="D8" s="34"/>
      <c r="K8" s="63"/>
      <c r="L8" s="53"/>
    </row>
    <row r="9" spans="1:12" ht="12">
      <c r="A9" s="73" t="s">
        <v>92</v>
      </c>
      <c r="K9" s="63"/>
      <c r="L9" s="53"/>
    </row>
    <row r="10" spans="1:12" ht="12">
      <c r="A10" s="22" t="s">
        <v>222</v>
      </c>
      <c r="B10" s="72"/>
      <c r="C10" s="11"/>
      <c r="D10" s="14">
        <v>1</v>
      </c>
      <c r="K10" s="63"/>
      <c r="L10" s="51"/>
    </row>
    <row r="11" spans="1:9" ht="12">
      <c r="A11" s="22" t="s">
        <v>124</v>
      </c>
      <c r="D11" s="1">
        <v>0</v>
      </c>
      <c r="E11" s="34"/>
      <c r="F11" s="22" t="s">
        <v>9</v>
      </c>
      <c r="I11" s="1">
        <v>1</v>
      </c>
    </row>
    <row r="12" spans="2:11" ht="12">
      <c r="B12" s="31"/>
      <c r="D12" s="74" t="s">
        <v>187</v>
      </c>
      <c r="K12" s="22" t="s">
        <v>196</v>
      </c>
    </row>
    <row r="13" spans="2:11" ht="12">
      <c r="B13" s="31"/>
      <c r="D13" s="74" t="s">
        <v>188</v>
      </c>
      <c r="K13" s="22" t="s">
        <v>197</v>
      </c>
    </row>
    <row r="14" spans="4:11" ht="12">
      <c r="D14" s="23"/>
      <c r="K14" s="22" t="s">
        <v>198</v>
      </c>
    </row>
    <row r="16" spans="1:11" ht="12">
      <c r="A16" s="73" t="s">
        <v>179</v>
      </c>
      <c r="K16" s="22" t="s">
        <v>90</v>
      </c>
    </row>
    <row r="17" spans="1:11" ht="12">
      <c r="A17" s="30" t="s">
        <v>180</v>
      </c>
      <c r="C17" s="1">
        <v>1</v>
      </c>
      <c r="K17" s="22" t="s">
        <v>101</v>
      </c>
    </row>
    <row r="19" spans="6:11" ht="12">
      <c r="F19" s="30"/>
      <c r="I19" s="1"/>
      <c r="K19" s="22"/>
    </row>
    <row r="21" spans="11:12" ht="12">
      <c r="K21" s="22" t="s">
        <v>219</v>
      </c>
      <c r="L21" s="1" t="s">
        <v>220</v>
      </c>
    </row>
    <row r="22" spans="1:12" ht="12">
      <c r="A22" s="73" t="s">
        <v>183</v>
      </c>
      <c r="I22" s="22"/>
      <c r="K22" s="22" t="s">
        <v>218</v>
      </c>
      <c r="L22" s="1">
        <v>1</v>
      </c>
    </row>
    <row r="23" spans="1:9" ht="12">
      <c r="A23" s="30" t="s">
        <v>190</v>
      </c>
      <c r="C23" s="1">
        <v>1</v>
      </c>
      <c r="F23" s="30" t="s">
        <v>189</v>
      </c>
      <c r="I23" s="1">
        <v>1</v>
      </c>
    </row>
    <row r="24" ht="12">
      <c r="K24" t="s">
        <v>210</v>
      </c>
    </row>
    <row r="25" spans="6:11" ht="12">
      <c r="F25" s="22"/>
      <c r="I25" s="1"/>
      <c r="K25" t="s">
        <v>211</v>
      </c>
    </row>
    <row r="26" ht="12">
      <c r="K26" t="s">
        <v>212</v>
      </c>
    </row>
    <row r="27" ht="12">
      <c r="K27" t="s">
        <v>213</v>
      </c>
    </row>
    <row r="28" spans="1:11" ht="12">
      <c r="A28" s="73" t="s">
        <v>184</v>
      </c>
      <c r="K28" t="s">
        <v>214</v>
      </c>
    </row>
    <row r="29" spans="1:11" ht="12">
      <c r="A29" s="30" t="s">
        <v>185</v>
      </c>
      <c r="C29" s="1">
        <v>1</v>
      </c>
      <c r="F29" s="22" t="s">
        <v>186</v>
      </c>
      <c r="I29" s="1">
        <v>15</v>
      </c>
      <c r="K29" t="s">
        <v>215</v>
      </c>
    </row>
    <row r="30" spans="1:9" ht="12">
      <c r="A30" s="30" t="s">
        <v>192</v>
      </c>
      <c r="C30" s="1">
        <v>1</v>
      </c>
      <c r="F30" s="22" t="s">
        <v>191</v>
      </c>
      <c r="I30" s="1">
        <v>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I75"/>
  <sheetViews>
    <sheetView zoomScalePageLayoutView="0" workbookViewId="0" topLeftCell="A1">
      <selection activeCell="A14" sqref="A14"/>
    </sheetView>
  </sheetViews>
  <sheetFormatPr defaultColWidth="9.00390625" defaultRowHeight="12"/>
  <cols>
    <col min="1" max="2" width="18.125" style="0" customWidth="1"/>
    <col min="3" max="3" width="14.00390625" style="0" customWidth="1"/>
  </cols>
  <sheetData>
    <row r="2" spans="1:2" ht="12">
      <c r="A2" s="22"/>
      <c r="B2" s="22"/>
    </row>
    <row r="5" spans="1:5" ht="12">
      <c r="A5" s="35" t="s">
        <v>175</v>
      </c>
      <c r="B5" s="35"/>
      <c r="C5" s="22"/>
      <c r="D5" s="22"/>
      <c r="E5" s="22"/>
    </row>
    <row r="6" spans="1:9" ht="12">
      <c r="A6" s="96" t="s">
        <v>265</v>
      </c>
      <c r="B6" s="94"/>
      <c r="C6" s="93"/>
      <c r="D6" s="97"/>
      <c r="E6" s="22"/>
      <c r="F6" s="31"/>
      <c r="I6" s="22"/>
    </row>
    <row r="7" spans="1:9" ht="12">
      <c r="A7" s="96" t="s">
        <v>266</v>
      </c>
      <c r="B7" s="94"/>
      <c r="C7" s="93"/>
      <c r="D7" s="97"/>
      <c r="E7" s="22"/>
      <c r="F7" s="31"/>
      <c r="I7" s="89"/>
    </row>
    <row r="8" spans="1:9" ht="12">
      <c r="A8" s="96" t="s">
        <v>267</v>
      </c>
      <c r="B8" s="94"/>
      <c r="C8" s="93"/>
      <c r="D8" s="97"/>
      <c r="E8" s="22"/>
      <c r="F8" s="31"/>
      <c r="I8" s="89"/>
    </row>
    <row r="9" spans="1:9" ht="12">
      <c r="A9" s="96" t="s">
        <v>268</v>
      </c>
      <c r="B9" s="94"/>
      <c r="C9" s="93"/>
      <c r="D9" s="97"/>
      <c r="E9" s="22"/>
      <c r="F9" s="31"/>
      <c r="I9" s="89"/>
    </row>
    <row r="10" spans="1:9" ht="12">
      <c r="A10" s="96" t="s">
        <v>269</v>
      </c>
      <c r="B10" s="94"/>
      <c r="C10" s="93"/>
      <c r="D10" s="97"/>
      <c r="E10" s="22"/>
      <c r="F10" s="31"/>
      <c r="I10" s="89"/>
    </row>
    <row r="11" spans="1:9" ht="12">
      <c r="A11" s="96" t="s">
        <v>270</v>
      </c>
      <c r="B11" s="94"/>
      <c r="C11" s="65"/>
      <c r="D11" s="64"/>
      <c r="E11" s="64"/>
      <c r="F11" s="31"/>
      <c r="I11" s="89"/>
    </row>
    <row r="12" spans="1:9" ht="12">
      <c r="A12" s="96" t="s">
        <v>271</v>
      </c>
      <c r="B12" s="94"/>
      <c r="C12" s="30"/>
      <c r="D12" s="39"/>
      <c r="E12" s="39"/>
      <c r="F12" s="31"/>
      <c r="I12" s="89"/>
    </row>
    <row r="13" spans="1:9" ht="12">
      <c r="A13" s="96" t="s">
        <v>272</v>
      </c>
      <c r="B13" s="94"/>
      <c r="C13" s="96"/>
      <c r="D13" s="39"/>
      <c r="F13" s="31"/>
      <c r="I13" s="89"/>
    </row>
    <row r="14" spans="1:9" ht="12">
      <c r="A14" s="96"/>
      <c r="B14" s="94"/>
      <c r="C14" s="96"/>
      <c r="D14" s="39"/>
      <c r="F14" s="31"/>
      <c r="I14" s="89"/>
    </row>
    <row r="15" spans="1:6" ht="12">
      <c r="A15" s="96"/>
      <c r="B15" s="94"/>
      <c r="C15" s="96"/>
      <c r="D15" s="39"/>
      <c r="F15" s="31"/>
    </row>
    <row r="16" spans="1:6" ht="12">
      <c r="A16" s="96"/>
      <c r="B16" s="94"/>
      <c r="C16" s="96"/>
      <c r="D16" s="39"/>
      <c r="F16" s="31"/>
    </row>
    <row r="17" spans="1:6" ht="12">
      <c r="A17" s="96"/>
      <c r="B17" s="94"/>
      <c r="C17" s="96"/>
      <c r="D17" s="39"/>
      <c r="F17" s="31"/>
    </row>
    <row r="18" spans="1:6" ht="12">
      <c r="A18" s="96"/>
      <c r="B18" s="94"/>
      <c r="C18" s="39"/>
      <c r="D18" s="39"/>
      <c r="F18" s="31"/>
    </row>
    <row r="19" spans="1:6" ht="12">
      <c r="A19" s="96"/>
      <c r="B19" s="94"/>
      <c r="C19" s="63"/>
      <c r="D19" s="39"/>
      <c r="F19" s="31"/>
    </row>
    <row r="20" spans="1:6" ht="12">
      <c r="A20" s="96"/>
      <c r="B20" s="94"/>
      <c r="C20" s="39"/>
      <c r="D20" s="39"/>
      <c r="F20" s="31"/>
    </row>
    <row r="21" spans="1:6" ht="12">
      <c r="A21" s="96"/>
      <c r="B21" s="94"/>
      <c r="C21" s="39"/>
      <c r="D21" s="39"/>
      <c r="F21" s="31"/>
    </row>
    <row r="22" spans="1:6" ht="12">
      <c r="A22" s="96"/>
      <c r="B22" s="94"/>
      <c r="F22" s="31"/>
    </row>
    <row r="23" spans="1:6" ht="12">
      <c r="A23" s="96"/>
      <c r="B23" s="94"/>
      <c r="C23" s="30"/>
      <c r="F23" s="31"/>
    </row>
    <row r="24" spans="1:6" ht="12">
      <c r="A24" s="96"/>
      <c r="B24" s="94"/>
      <c r="C24" s="96"/>
      <c r="F24" s="31"/>
    </row>
    <row r="25" spans="1:6" ht="12">
      <c r="A25" s="96"/>
      <c r="B25" s="94"/>
      <c r="C25" s="96"/>
      <c r="F25" s="31"/>
    </row>
    <row r="26" spans="1:6" ht="12">
      <c r="A26" s="96"/>
      <c r="B26" s="94"/>
      <c r="C26" s="96"/>
      <c r="F26" s="31"/>
    </row>
    <row r="27" spans="1:6" ht="12">
      <c r="A27" s="96"/>
      <c r="B27" s="94"/>
      <c r="C27" s="96"/>
      <c r="F27" s="31"/>
    </row>
    <row r="28" spans="1:6" ht="12">
      <c r="A28" s="96"/>
      <c r="B28" s="94"/>
      <c r="F28" s="31"/>
    </row>
    <row r="29" spans="1:6" ht="12">
      <c r="A29" s="96"/>
      <c r="B29" s="94"/>
      <c r="F29" s="31"/>
    </row>
    <row r="30" spans="1:6" ht="12">
      <c r="A30" s="96"/>
      <c r="B30" s="94"/>
      <c r="F30" s="31"/>
    </row>
    <row r="31" spans="1:6" ht="12">
      <c r="A31" s="96"/>
      <c r="B31" s="94"/>
      <c r="F31" s="31"/>
    </row>
    <row r="32" spans="1:6" ht="12">
      <c r="A32" s="96"/>
      <c r="B32" s="94"/>
      <c r="F32" s="31"/>
    </row>
    <row r="33" spans="1:6" ht="12">
      <c r="A33" s="96"/>
      <c r="B33" s="94"/>
      <c r="F33" s="31"/>
    </row>
    <row r="34" spans="1:6" ht="12">
      <c r="A34" s="96"/>
      <c r="B34" s="94"/>
      <c r="F34" s="31"/>
    </row>
    <row r="35" spans="1:6" ht="12">
      <c r="A35" s="96"/>
      <c r="B35" s="94"/>
      <c r="F35" s="31"/>
    </row>
    <row r="36" spans="1:6" ht="12">
      <c r="A36" s="96"/>
      <c r="B36" s="94"/>
      <c r="F36" s="31"/>
    </row>
    <row r="37" spans="1:6" ht="12">
      <c r="A37" s="96"/>
      <c r="B37" s="94"/>
      <c r="F37" s="31"/>
    </row>
    <row r="38" spans="1:6" ht="12">
      <c r="A38" s="96"/>
      <c r="B38" s="94"/>
      <c r="F38" s="31"/>
    </row>
    <row r="39" spans="1:6" ht="12">
      <c r="A39" s="96"/>
      <c r="B39" s="94"/>
      <c r="F39" s="31"/>
    </row>
    <row r="40" spans="1:6" ht="12">
      <c r="A40" s="96"/>
      <c r="B40" s="94"/>
      <c r="F40" s="31"/>
    </row>
    <row r="41" spans="1:6" ht="12">
      <c r="A41" s="96"/>
      <c r="B41" s="94"/>
      <c r="F41" s="31"/>
    </row>
    <row r="42" spans="1:6" ht="12">
      <c r="A42" s="96"/>
      <c r="B42" s="94"/>
      <c r="F42" s="31"/>
    </row>
    <row r="43" spans="1:6" ht="12">
      <c r="A43" s="96"/>
      <c r="B43" s="94"/>
      <c r="F43" s="31"/>
    </row>
    <row r="44" spans="1:6" ht="12">
      <c r="A44" s="96"/>
      <c r="B44" s="94"/>
      <c r="F44" s="31"/>
    </row>
    <row r="45" spans="1:6" ht="12">
      <c r="A45" s="96"/>
      <c r="B45" s="94"/>
      <c r="F45" s="31"/>
    </row>
    <row r="46" spans="1:6" ht="12">
      <c r="A46" s="96"/>
      <c r="B46" s="94"/>
      <c r="F46" s="31"/>
    </row>
    <row r="47" spans="1:6" ht="12">
      <c r="A47" s="96"/>
      <c r="B47" s="94"/>
      <c r="F47" s="31"/>
    </row>
    <row r="48" spans="1:6" ht="12">
      <c r="A48" s="96"/>
      <c r="B48" s="94"/>
      <c r="F48" s="31"/>
    </row>
    <row r="49" spans="1:6" ht="12">
      <c r="A49" s="96"/>
      <c r="B49" s="94"/>
      <c r="F49" s="31"/>
    </row>
    <row r="50" spans="1:6" ht="12">
      <c r="A50" s="96"/>
      <c r="B50" s="94"/>
      <c r="F50" s="31"/>
    </row>
    <row r="51" spans="1:6" ht="12">
      <c r="A51" s="96"/>
      <c r="B51" s="94"/>
      <c r="F51" s="31"/>
    </row>
    <row r="52" spans="1:6" ht="12">
      <c r="A52" s="96"/>
      <c r="B52" s="94"/>
      <c r="F52" s="31"/>
    </row>
    <row r="53" spans="1:6" ht="12">
      <c r="A53" s="96"/>
      <c r="B53" s="94"/>
      <c r="F53" s="31"/>
    </row>
    <row r="54" spans="1:6" ht="12">
      <c r="A54" s="96"/>
      <c r="B54" s="94"/>
      <c r="F54" s="31"/>
    </row>
    <row r="55" spans="1:6" ht="12">
      <c r="A55" s="96"/>
      <c r="B55" s="94"/>
      <c r="F55" s="31"/>
    </row>
    <row r="56" spans="1:6" ht="12">
      <c r="A56" s="96"/>
      <c r="B56" s="94"/>
      <c r="F56" s="31"/>
    </row>
    <row r="57" spans="1:6" ht="12">
      <c r="A57" s="96"/>
      <c r="B57" s="94"/>
      <c r="F57" s="31"/>
    </row>
    <row r="58" spans="1:6" ht="12">
      <c r="A58" s="96"/>
      <c r="B58" s="94"/>
      <c r="F58" s="31"/>
    </row>
    <row r="59" spans="1:6" ht="12">
      <c r="A59" s="96"/>
      <c r="B59" s="94"/>
      <c r="F59" s="31"/>
    </row>
    <row r="60" spans="1:6" ht="12">
      <c r="A60" s="96"/>
      <c r="B60" s="94"/>
      <c r="F60" s="31"/>
    </row>
    <row r="61" spans="1:6" ht="12">
      <c r="A61" s="96"/>
      <c r="B61" s="94"/>
      <c r="F61" s="31"/>
    </row>
    <row r="62" spans="1:6" ht="12">
      <c r="A62" s="96"/>
      <c r="B62" s="94"/>
      <c r="F62" s="31"/>
    </row>
    <row r="63" spans="1:6" ht="12">
      <c r="A63" s="96"/>
      <c r="B63" s="94"/>
      <c r="F63" s="31"/>
    </row>
    <row r="64" spans="1:6" ht="12">
      <c r="A64" s="95"/>
      <c r="B64" s="94"/>
      <c r="F64" s="31"/>
    </row>
    <row r="65" spans="1:6" ht="12">
      <c r="A65" s="95"/>
      <c r="B65" s="94"/>
      <c r="F65" s="31"/>
    </row>
    <row r="66" spans="1:6" ht="12">
      <c r="A66" s="95"/>
      <c r="B66" s="94"/>
      <c r="F66" s="31"/>
    </row>
    <row r="67" spans="1:6" ht="12">
      <c r="A67" s="95"/>
      <c r="B67" s="94"/>
      <c r="F67" s="31"/>
    </row>
    <row r="68" spans="1:6" ht="12">
      <c r="A68" s="95"/>
      <c r="B68" s="94"/>
      <c r="F68" s="31"/>
    </row>
    <row r="69" spans="1:6" ht="12">
      <c r="A69" s="95"/>
      <c r="B69" s="94"/>
      <c r="F69" s="31"/>
    </row>
    <row r="70" spans="1:6" ht="12">
      <c r="A70" s="95"/>
      <c r="B70" s="94"/>
      <c r="F70" s="31"/>
    </row>
    <row r="71" spans="1:6" ht="12">
      <c r="A71" s="95"/>
      <c r="B71" s="94"/>
      <c r="F71" s="31"/>
    </row>
    <row r="72" spans="1:6" ht="12">
      <c r="A72" s="95"/>
      <c r="B72" s="94"/>
      <c r="F72" s="31"/>
    </row>
    <row r="73" spans="1:6" ht="12">
      <c r="A73" s="95"/>
      <c r="B73" s="94"/>
      <c r="F73" s="31"/>
    </row>
    <row r="74" spans="1:6" ht="12">
      <c r="A74" s="95"/>
      <c r="B74" s="94"/>
      <c r="F74" s="31"/>
    </row>
    <row r="75" ht="12">
      <c r="F75" s="31"/>
    </row>
  </sheetData>
  <sheetProtection/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100"/>
  <sheetViews>
    <sheetView zoomScalePageLayoutView="0" workbookViewId="0" topLeftCell="A1">
      <selection activeCell="A1" sqref="A1"/>
    </sheetView>
  </sheetViews>
  <sheetFormatPr defaultColWidth="8.875" defaultRowHeight="12"/>
  <cols>
    <col min="1" max="1" width="13.75390625" style="47" bestFit="1" customWidth="1"/>
    <col min="2" max="2" width="5.125" style="46" customWidth="1"/>
    <col min="3" max="3" width="6.875" style="46" customWidth="1"/>
    <col min="4" max="5" width="21.125" style="47" bestFit="1" customWidth="1"/>
    <col min="6" max="6" width="17.625" style="47" bestFit="1" customWidth="1"/>
    <col min="7" max="7" width="15.375" style="47" bestFit="1" customWidth="1"/>
    <col min="8" max="8" width="14.75390625" style="47" bestFit="1" customWidth="1"/>
    <col min="9" max="11" width="21.125" style="47" bestFit="1" customWidth="1"/>
    <col min="12" max="12" width="14.875" style="47" bestFit="1" customWidth="1"/>
    <col min="13" max="14" width="8.875" style="39" customWidth="1"/>
    <col min="15" max="15" width="5.625" style="46" bestFit="1" customWidth="1"/>
    <col min="16" max="16384" width="8.875" style="39" customWidth="1"/>
  </cols>
  <sheetData>
    <row r="1" spans="1:26" ht="12">
      <c r="A1" s="52"/>
      <c r="B1" s="62"/>
      <c r="C1" s="62"/>
      <c r="D1" s="52"/>
      <c r="E1" s="52"/>
      <c r="F1" s="52"/>
      <c r="G1" s="52"/>
      <c r="H1" s="52"/>
      <c r="I1" s="52"/>
      <c r="J1" s="52"/>
      <c r="K1" s="52"/>
      <c r="L1" s="52"/>
      <c r="M1" s="51"/>
      <c r="N1" s="51"/>
      <c r="O1" s="62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s="88" customFormat="1" ht="12">
      <c r="A2" s="57"/>
      <c r="B2" s="70"/>
      <c r="C2" s="70"/>
      <c r="D2" s="57"/>
      <c r="E2" s="57"/>
      <c r="F2" s="50"/>
      <c r="G2" s="75"/>
      <c r="H2" s="75"/>
      <c r="I2" s="75"/>
      <c r="J2" s="75"/>
      <c r="K2" s="50"/>
      <c r="L2" s="50"/>
      <c r="M2" s="75"/>
      <c r="N2" s="75"/>
      <c r="O2" s="53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s="88" customFormat="1" ht="12">
      <c r="A3" s="57"/>
      <c r="B3" s="70"/>
      <c r="C3" s="70"/>
      <c r="D3" s="57"/>
      <c r="E3" s="57"/>
      <c r="F3" s="50"/>
      <c r="G3" s="75"/>
      <c r="H3" s="75"/>
      <c r="I3" s="75"/>
      <c r="J3" s="75"/>
      <c r="K3" s="50"/>
      <c r="L3" s="50"/>
      <c r="M3" s="75"/>
      <c r="N3" s="75"/>
      <c r="O3" s="53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s="88" customFormat="1" ht="12">
      <c r="A4" s="57"/>
      <c r="B4" s="70"/>
      <c r="C4" s="70"/>
      <c r="D4" s="57"/>
      <c r="E4" s="57"/>
      <c r="F4" s="50"/>
      <c r="G4" s="75"/>
      <c r="H4" s="75"/>
      <c r="I4" s="75"/>
      <c r="J4" s="50"/>
      <c r="K4" s="50"/>
      <c r="L4" s="50"/>
      <c r="M4" s="75"/>
      <c r="N4" s="75"/>
      <c r="O4" s="53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s="88" customFormat="1" ht="12">
      <c r="A5" s="57"/>
      <c r="B5" s="70"/>
      <c r="C5" s="70"/>
      <c r="D5" s="57"/>
      <c r="E5" s="57"/>
      <c r="F5" s="50"/>
      <c r="G5" s="50"/>
      <c r="H5" s="50"/>
      <c r="I5" s="50"/>
      <c r="J5" s="50"/>
      <c r="K5" s="50"/>
      <c r="L5" s="50"/>
      <c r="M5" s="75"/>
      <c r="N5" s="75"/>
      <c r="O5" s="53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s="88" customFormat="1" ht="12">
      <c r="A6" s="57"/>
      <c r="B6" s="70"/>
      <c r="C6" s="70"/>
      <c r="D6" s="57"/>
      <c r="E6" s="57"/>
      <c r="F6" s="50"/>
      <c r="G6" s="50"/>
      <c r="H6" s="50"/>
      <c r="I6" s="50"/>
      <c r="J6" s="50"/>
      <c r="K6" s="50"/>
      <c r="L6" s="50"/>
      <c r="M6" s="75"/>
      <c r="N6" s="75"/>
      <c r="O6" s="53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88" customFormat="1" ht="12">
      <c r="A7" s="57"/>
      <c r="B7" s="70"/>
      <c r="C7" s="70"/>
      <c r="D7" s="57"/>
      <c r="E7" s="57"/>
      <c r="F7" s="50"/>
      <c r="G7" s="50"/>
      <c r="H7" s="50"/>
      <c r="I7" s="50"/>
      <c r="J7" s="50"/>
      <c r="K7" s="50"/>
      <c r="L7" s="50"/>
      <c r="M7" s="75"/>
      <c r="N7" s="75"/>
      <c r="O7" s="53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s="88" customFormat="1" ht="12">
      <c r="A8" s="57"/>
      <c r="B8" s="70"/>
      <c r="C8" s="70"/>
      <c r="D8" s="57"/>
      <c r="E8" s="57"/>
      <c r="F8" s="87"/>
      <c r="G8" s="50"/>
      <c r="H8" s="50"/>
      <c r="I8" s="50"/>
      <c r="J8" s="50"/>
      <c r="K8" s="50"/>
      <c r="L8" s="50"/>
      <c r="M8" s="75"/>
      <c r="N8" s="75"/>
      <c r="O8" s="53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88" customFormat="1" ht="12">
      <c r="A9" s="57"/>
      <c r="B9" s="70"/>
      <c r="C9" s="70"/>
      <c r="D9" s="57"/>
      <c r="E9" s="57"/>
      <c r="F9" s="87"/>
      <c r="G9" s="50"/>
      <c r="H9" s="75"/>
      <c r="I9" s="50"/>
      <c r="J9" s="50"/>
      <c r="K9" s="50"/>
      <c r="L9" s="50"/>
      <c r="M9" s="75"/>
      <c r="N9" s="75"/>
      <c r="O9" s="53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s="88" customFormat="1" ht="12">
      <c r="A10" s="57"/>
      <c r="B10" s="70"/>
      <c r="C10" s="70"/>
      <c r="D10" s="57"/>
      <c r="E10" s="57"/>
      <c r="F10" s="87"/>
      <c r="G10" s="50"/>
      <c r="H10" s="75"/>
      <c r="I10" s="50"/>
      <c r="J10" s="50"/>
      <c r="K10" s="50"/>
      <c r="L10" s="50"/>
      <c r="M10" s="75"/>
      <c r="N10" s="75"/>
      <c r="O10" s="53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s="88" customFormat="1" ht="12">
      <c r="A11" s="57"/>
      <c r="B11" s="70"/>
      <c r="C11" s="70"/>
      <c r="D11" s="57"/>
      <c r="E11" s="57"/>
      <c r="F11" s="87"/>
      <c r="G11" s="50"/>
      <c r="H11" s="75"/>
      <c r="I11" s="50"/>
      <c r="J11" s="50"/>
      <c r="K11" s="50"/>
      <c r="L11" s="50"/>
      <c r="M11" s="75"/>
      <c r="N11" s="75"/>
      <c r="O11" s="53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s="88" customFormat="1" ht="12">
      <c r="A12" s="57"/>
      <c r="B12" s="70"/>
      <c r="C12" s="70"/>
      <c r="D12" s="57"/>
      <c r="E12" s="57"/>
      <c r="F12" s="87"/>
      <c r="G12" s="50"/>
      <c r="H12" s="75"/>
      <c r="I12" s="50"/>
      <c r="J12" s="50"/>
      <c r="K12" s="50"/>
      <c r="L12" s="50"/>
      <c r="M12" s="75"/>
      <c r="N12" s="75"/>
      <c r="O12" s="53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s="88" customFormat="1" ht="12">
      <c r="A13" s="57"/>
      <c r="B13" s="70"/>
      <c r="C13" s="70"/>
      <c r="D13" s="57"/>
      <c r="E13" s="57"/>
      <c r="F13" s="50"/>
      <c r="G13" s="50"/>
      <c r="H13" s="75"/>
      <c r="I13" s="50"/>
      <c r="J13" s="50"/>
      <c r="K13" s="50"/>
      <c r="L13" s="50"/>
      <c r="M13" s="75"/>
      <c r="N13" s="75"/>
      <c r="O13" s="53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2">
      <c r="A14" s="50"/>
      <c r="B14" s="53"/>
      <c r="C14" s="53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1"/>
      <c r="O14" s="53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2">
      <c r="A15" s="50"/>
      <c r="B15" s="53"/>
      <c r="C15" s="53"/>
      <c r="D15" s="50"/>
      <c r="E15" s="50"/>
      <c r="F15" s="87"/>
      <c r="G15" s="50"/>
      <c r="H15" s="50"/>
      <c r="I15" s="50"/>
      <c r="J15" s="50"/>
      <c r="K15" s="50"/>
      <c r="L15" s="50"/>
      <c r="M15" s="51"/>
      <c r="N15" s="51"/>
      <c r="O15" s="53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2">
      <c r="A16" s="50"/>
      <c r="B16" s="53"/>
      <c r="C16" s="53"/>
      <c r="D16" s="50"/>
      <c r="E16" s="50"/>
      <c r="F16" s="50"/>
      <c r="G16" s="87"/>
      <c r="H16" s="87"/>
      <c r="I16" s="50"/>
      <c r="J16" s="50"/>
      <c r="K16" s="50"/>
      <c r="L16" s="50"/>
      <c r="M16" s="51"/>
      <c r="N16" s="51"/>
      <c r="O16" s="53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2">
      <c r="A17" s="50"/>
      <c r="B17" s="53"/>
      <c r="C17" s="53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1"/>
      <c r="O17" s="53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2">
      <c r="A18" s="50"/>
      <c r="B18" s="53"/>
      <c r="C18" s="53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1"/>
      <c r="O18" s="53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2">
      <c r="A19" s="50"/>
      <c r="B19" s="53"/>
      <c r="C19" s="53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1"/>
      <c r="O19" s="53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2">
      <c r="A20" s="50"/>
      <c r="B20" s="53"/>
      <c r="C20" s="53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1"/>
      <c r="O20" s="53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2">
      <c r="A21" s="50"/>
      <c r="B21" s="53"/>
      <c r="C21" s="53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1"/>
      <c r="O21" s="53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2">
      <c r="A22" s="50"/>
      <c r="B22" s="53"/>
      <c r="C22" s="53"/>
      <c r="D22" s="50"/>
      <c r="E22" s="50"/>
      <c r="F22" s="87"/>
      <c r="G22" s="50"/>
      <c r="H22" s="50"/>
      <c r="I22" s="50"/>
      <c r="J22" s="50"/>
      <c r="K22" s="50"/>
      <c r="L22" s="50"/>
      <c r="M22" s="51"/>
      <c r="N22" s="51"/>
      <c r="O22" s="53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2">
      <c r="A23" s="50"/>
      <c r="B23" s="53"/>
      <c r="C23" s="53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1"/>
      <c r="O23" s="53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2">
      <c r="A24" s="50"/>
      <c r="B24" s="53"/>
      <c r="C24" s="53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1"/>
      <c r="O24" s="53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2">
      <c r="A25" s="50"/>
      <c r="B25" s="53"/>
      <c r="C25" s="53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1"/>
      <c r="O25" s="53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2">
      <c r="A26" s="50"/>
      <c r="B26" s="53"/>
      <c r="C26" s="53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1"/>
      <c r="O26" s="53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2">
      <c r="A27" s="50"/>
      <c r="B27" s="53"/>
      <c r="C27" s="53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53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2">
      <c r="A28" s="50"/>
      <c r="B28" s="53"/>
      <c r="C28" s="53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1"/>
      <c r="O28" s="53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2">
      <c r="A29" s="50"/>
      <c r="B29" s="53"/>
      <c r="C29" s="53"/>
      <c r="D29" s="50"/>
      <c r="E29" s="50"/>
      <c r="F29" s="87"/>
      <c r="G29" s="50"/>
      <c r="H29" s="50"/>
      <c r="I29" s="50"/>
      <c r="J29" s="50"/>
      <c r="K29" s="50"/>
      <c r="L29" s="50"/>
      <c r="M29" s="51"/>
      <c r="N29" s="51"/>
      <c r="O29" s="53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2">
      <c r="A30" s="50"/>
      <c r="B30" s="53"/>
      <c r="C30" s="53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51"/>
      <c r="O30" s="53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2">
      <c r="A31" s="50"/>
      <c r="B31" s="53"/>
      <c r="C31" s="53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1"/>
      <c r="O31" s="53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2">
      <c r="A32" s="50"/>
      <c r="B32" s="53"/>
      <c r="C32" s="53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1"/>
      <c r="O32" s="53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2">
      <c r="A33" s="50"/>
      <c r="B33" s="53"/>
      <c r="C33" s="53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1"/>
      <c r="O33" s="53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2">
      <c r="A34" s="50"/>
      <c r="B34" s="53"/>
      <c r="C34" s="53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51"/>
      <c r="O34" s="53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2">
      <c r="A35" s="50"/>
      <c r="B35" s="53"/>
      <c r="C35" s="53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1"/>
      <c r="O35" s="53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2">
      <c r="A36" s="50"/>
      <c r="B36" s="53"/>
      <c r="C36" s="53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3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2">
      <c r="A37" s="50"/>
      <c r="B37" s="53"/>
      <c r="C37" s="53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53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2">
      <c r="A38" s="50"/>
      <c r="B38" s="53"/>
      <c r="C38" s="53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1"/>
      <c r="O38" s="53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2">
      <c r="A39" s="50"/>
      <c r="B39" s="53"/>
      <c r="C39" s="53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1"/>
      <c r="O39" s="53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2">
      <c r="A40" s="50"/>
      <c r="B40" s="53"/>
      <c r="C40" s="53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3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2">
      <c r="A41" s="50"/>
      <c r="B41" s="53"/>
      <c r="C41" s="53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3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2">
      <c r="A42" s="50"/>
      <c r="B42" s="53"/>
      <c r="C42" s="53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3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2">
      <c r="A43" s="50"/>
      <c r="B43" s="53"/>
      <c r="C43" s="53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3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2">
      <c r="A44" s="50"/>
      <c r="B44" s="53"/>
      <c r="C44" s="53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1"/>
      <c r="O44" s="53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2">
      <c r="A45" s="50"/>
      <c r="B45" s="53"/>
      <c r="C45" s="53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1"/>
      <c r="O45" s="53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2">
      <c r="A46" s="50"/>
      <c r="B46" s="53"/>
      <c r="C46" s="53"/>
      <c r="D46" s="50"/>
      <c r="E46" s="50"/>
      <c r="F46" s="87"/>
      <c r="G46" s="50"/>
      <c r="H46" s="50"/>
      <c r="I46" s="50"/>
      <c r="J46" s="50"/>
      <c r="K46" s="50"/>
      <c r="L46" s="50"/>
      <c r="M46" s="51"/>
      <c r="N46" s="51"/>
      <c r="O46" s="5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2">
      <c r="A47" s="50"/>
      <c r="B47" s="53"/>
      <c r="C47" s="53"/>
      <c r="D47" s="50"/>
      <c r="E47" s="50"/>
      <c r="F47" s="87"/>
      <c r="G47" s="50"/>
      <c r="H47" s="50"/>
      <c r="I47" s="50"/>
      <c r="J47" s="50"/>
      <c r="K47" s="50"/>
      <c r="L47" s="50"/>
      <c r="M47" s="51"/>
      <c r="N47" s="51"/>
      <c r="O47" s="53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2">
      <c r="A48" s="50"/>
      <c r="B48" s="53"/>
      <c r="C48" s="53"/>
      <c r="D48" s="50"/>
      <c r="E48" s="50"/>
      <c r="F48" s="87"/>
      <c r="G48" s="50"/>
      <c r="H48" s="50"/>
      <c r="I48" s="50"/>
      <c r="J48" s="50"/>
      <c r="K48" s="50"/>
      <c r="L48" s="50"/>
      <c r="M48" s="51"/>
      <c r="N48" s="51"/>
      <c r="O48" s="53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2">
      <c r="A49" s="50"/>
      <c r="B49" s="53"/>
      <c r="C49" s="53"/>
      <c r="D49" s="50"/>
      <c r="E49" s="50"/>
      <c r="F49" s="87"/>
      <c r="G49" s="50"/>
      <c r="H49" s="50"/>
      <c r="I49" s="50"/>
      <c r="J49" s="50"/>
      <c r="K49" s="50"/>
      <c r="L49" s="50"/>
      <c r="M49" s="51"/>
      <c r="N49" s="51"/>
      <c r="O49" s="53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2">
      <c r="A50" s="50"/>
      <c r="B50" s="53"/>
      <c r="C50" s="53"/>
      <c r="D50" s="50"/>
      <c r="E50" s="50"/>
      <c r="F50" s="50"/>
      <c r="G50" s="50"/>
      <c r="H50" s="50"/>
      <c r="I50" s="50"/>
      <c r="J50" s="50"/>
      <c r="K50" s="50"/>
      <c r="L50" s="50"/>
      <c r="M50" s="51"/>
      <c r="N50" s="51"/>
      <c r="O50" s="53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2">
      <c r="A51" s="50"/>
      <c r="B51" s="53"/>
      <c r="C51" s="53"/>
      <c r="D51" s="50"/>
      <c r="E51" s="50"/>
      <c r="F51" s="50"/>
      <c r="G51" s="50"/>
      <c r="H51" s="50"/>
      <c r="I51" s="50"/>
      <c r="J51" s="50"/>
      <c r="K51" s="50"/>
      <c r="L51" s="50"/>
      <c r="M51" s="51"/>
      <c r="N51" s="51"/>
      <c r="O51" s="53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2">
      <c r="A52" s="50"/>
      <c r="B52" s="53"/>
      <c r="C52" s="53"/>
      <c r="D52" s="50"/>
      <c r="E52" s="50"/>
      <c r="F52" s="50"/>
      <c r="G52" s="50"/>
      <c r="H52" s="50"/>
      <c r="I52" s="50"/>
      <c r="J52" s="50"/>
      <c r="K52" s="50"/>
      <c r="L52" s="50"/>
      <c r="M52" s="51"/>
      <c r="N52" s="51"/>
      <c r="O52" s="53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2">
      <c r="A53" s="50"/>
      <c r="B53" s="53"/>
      <c r="C53" s="53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51"/>
      <c r="O53" s="53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2">
      <c r="A54" s="50"/>
      <c r="B54" s="53"/>
      <c r="C54" s="53"/>
      <c r="D54" s="50"/>
      <c r="E54" s="50"/>
      <c r="F54" s="50"/>
      <c r="G54" s="50"/>
      <c r="H54" s="50"/>
      <c r="I54" s="50"/>
      <c r="J54" s="50"/>
      <c r="K54" s="50"/>
      <c r="L54" s="50"/>
      <c r="M54" s="51"/>
      <c r="N54" s="51"/>
      <c r="O54" s="53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2">
      <c r="A55" s="50"/>
      <c r="B55" s="53"/>
      <c r="C55" s="53"/>
      <c r="D55" s="50"/>
      <c r="E55" s="50"/>
      <c r="F55" s="50"/>
      <c r="G55" s="50"/>
      <c r="H55" s="50"/>
      <c r="I55" s="50"/>
      <c r="J55" s="50"/>
      <c r="K55" s="50"/>
      <c r="L55" s="50"/>
      <c r="M55" s="51"/>
      <c r="N55" s="51"/>
      <c r="O55" s="53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2">
      <c r="A56" s="50"/>
      <c r="B56" s="53"/>
      <c r="C56" s="53"/>
      <c r="D56" s="50"/>
      <c r="E56" s="50"/>
      <c r="F56" s="50"/>
      <c r="G56" s="50"/>
      <c r="H56" s="50"/>
      <c r="I56" s="50"/>
      <c r="J56" s="50"/>
      <c r="K56" s="50"/>
      <c r="L56" s="50"/>
      <c r="M56" s="51"/>
      <c r="N56" s="51"/>
      <c r="O56" s="53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2">
      <c r="A57" s="50"/>
      <c r="B57" s="53"/>
      <c r="C57" s="53"/>
      <c r="D57" s="50"/>
      <c r="E57" s="50"/>
      <c r="F57" s="50"/>
      <c r="G57" s="50"/>
      <c r="H57" s="50"/>
      <c r="I57" s="50"/>
      <c r="J57" s="50"/>
      <c r="K57" s="50"/>
      <c r="L57" s="50"/>
      <c r="M57" s="51"/>
      <c r="N57" s="51"/>
      <c r="O57" s="53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2">
      <c r="A58" s="50"/>
      <c r="B58" s="53"/>
      <c r="C58" s="53"/>
      <c r="D58" s="50"/>
      <c r="E58" s="50"/>
      <c r="F58" s="50"/>
      <c r="G58" s="50"/>
      <c r="H58" s="50"/>
      <c r="I58" s="50"/>
      <c r="J58" s="50"/>
      <c r="K58" s="50"/>
      <c r="L58" s="50"/>
      <c r="M58" s="51"/>
      <c r="N58" s="51"/>
      <c r="O58" s="53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2">
      <c r="A59" s="50"/>
      <c r="B59" s="53"/>
      <c r="C59" s="53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51"/>
      <c r="O59" s="53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2">
      <c r="A60" s="50"/>
      <c r="B60" s="53"/>
      <c r="C60" s="53"/>
      <c r="D60" s="50"/>
      <c r="E60" s="50"/>
      <c r="F60" s="50"/>
      <c r="G60" s="50"/>
      <c r="H60" s="50"/>
      <c r="I60" s="50"/>
      <c r="J60" s="50"/>
      <c r="K60" s="50"/>
      <c r="L60" s="50"/>
      <c r="M60" s="51"/>
      <c r="N60" s="51"/>
      <c r="O60" s="53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2">
      <c r="A61" s="50"/>
      <c r="B61" s="53"/>
      <c r="C61" s="53"/>
      <c r="D61" s="50"/>
      <c r="E61" s="50"/>
      <c r="F61" s="50"/>
      <c r="G61" s="50"/>
      <c r="H61" s="50"/>
      <c r="I61" s="50"/>
      <c r="J61" s="50"/>
      <c r="K61" s="50"/>
      <c r="L61" s="50"/>
      <c r="M61" s="51"/>
      <c r="N61" s="51"/>
      <c r="O61" s="53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2">
      <c r="A62" s="50"/>
      <c r="B62" s="53"/>
      <c r="C62" s="53"/>
      <c r="D62" s="50"/>
      <c r="E62" s="50"/>
      <c r="F62" s="50"/>
      <c r="G62" s="50"/>
      <c r="H62" s="50"/>
      <c r="I62" s="50"/>
      <c r="J62" s="50"/>
      <c r="K62" s="50"/>
      <c r="L62" s="50"/>
      <c r="M62" s="51"/>
      <c r="N62" s="51"/>
      <c r="O62" s="53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2">
      <c r="A63" s="50"/>
      <c r="B63" s="53"/>
      <c r="C63" s="53"/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51"/>
      <c r="O63" s="53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2">
      <c r="A64" s="50"/>
      <c r="B64" s="53"/>
      <c r="C64" s="53"/>
      <c r="D64" s="50"/>
      <c r="E64" s="50"/>
      <c r="F64" s="50"/>
      <c r="G64" s="50"/>
      <c r="H64" s="50"/>
      <c r="I64" s="50"/>
      <c r="J64" s="50"/>
      <c r="K64" s="50"/>
      <c r="L64" s="50"/>
      <c r="M64" s="51"/>
      <c r="N64" s="51"/>
      <c r="O64" s="53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2">
      <c r="A65" s="50"/>
      <c r="B65" s="53"/>
      <c r="C65" s="53"/>
      <c r="D65" s="50"/>
      <c r="E65" s="50"/>
      <c r="F65" s="50"/>
      <c r="G65" s="50"/>
      <c r="H65" s="50"/>
      <c r="I65" s="50"/>
      <c r="J65" s="50"/>
      <c r="K65" s="50"/>
      <c r="L65" s="50"/>
      <c r="M65" s="51"/>
      <c r="N65" s="51"/>
      <c r="O65" s="53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2">
      <c r="A66" s="50"/>
      <c r="B66" s="53"/>
      <c r="C66" s="53"/>
      <c r="D66" s="50"/>
      <c r="E66" s="50"/>
      <c r="F66" s="50"/>
      <c r="G66" s="50"/>
      <c r="H66" s="50"/>
      <c r="I66" s="50"/>
      <c r="J66" s="50"/>
      <c r="K66" s="50"/>
      <c r="L66" s="50"/>
      <c r="M66" s="51"/>
      <c r="N66" s="51"/>
      <c r="O66" s="53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2">
      <c r="A67" s="50"/>
      <c r="B67" s="53"/>
      <c r="C67" s="53"/>
      <c r="D67" s="50"/>
      <c r="E67" s="50"/>
      <c r="F67" s="50"/>
      <c r="G67" s="50"/>
      <c r="H67" s="50"/>
      <c r="I67" s="50"/>
      <c r="J67" s="50"/>
      <c r="K67" s="50"/>
      <c r="L67" s="50"/>
      <c r="M67" s="51"/>
      <c r="N67" s="51"/>
      <c r="O67" s="53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2">
      <c r="A68" s="50"/>
      <c r="B68" s="53"/>
      <c r="C68" s="53"/>
      <c r="D68" s="50"/>
      <c r="E68" s="50"/>
      <c r="F68" s="50"/>
      <c r="G68" s="50"/>
      <c r="H68" s="50"/>
      <c r="I68" s="50"/>
      <c r="J68" s="50"/>
      <c r="K68" s="50"/>
      <c r="L68" s="50"/>
      <c r="M68" s="51"/>
      <c r="N68" s="51"/>
      <c r="O68" s="53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2">
      <c r="A69" s="50"/>
      <c r="B69" s="53"/>
      <c r="C69" s="53"/>
      <c r="D69" s="50"/>
      <c r="E69" s="50"/>
      <c r="F69" s="50"/>
      <c r="G69" s="50"/>
      <c r="H69" s="50"/>
      <c r="I69" s="50"/>
      <c r="J69" s="50"/>
      <c r="K69" s="50"/>
      <c r="L69" s="50"/>
      <c r="M69" s="51"/>
      <c r="N69" s="51"/>
      <c r="O69" s="53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2">
      <c r="A70" s="50"/>
      <c r="B70" s="53"/>
      <c r="C70" s="53"/>
      <c r="D70" s="50"/>
      <c r="E70" s="50"/>
      <c r="F70" s="50"/>
      <c r="G70" s="50"/>
      <c r="H70" s="50"/>
      <c r="I70" s="50"/>
      <c r="J70" s="50"/>
      <c r="K70" s="50"/>
      <c r="L70" s="50"/>
      <c r="M70" s="51"/>
      <c r="N70" s="51"/>
      <c r="O70" s="53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2">
      <c r="A71" s="50"/>
      <c r="B71" s="53"/>
      <c r="C71" s="53"/>
      <c r="D71" s="50"/>
      <c r="E71" s="50"/>
      <c r="F71" s="50"/>
      <c r="G71" s="50"/>
      <c r="H71" s="50"/>
      <c r="I71" s="50"/>
      <c r="J71" s="50"/>
      <c r="K71" s="50"/>
      <c r="L71" s="50"/>
      <c r="M71" s="51"/>
      <c r="N71" s="51"/>
      <c r="O71" s="53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2">
      <c r="A72" s="50"/>
      <c r="B72" s="53"/>
      <c r="C72" s="53"/>
      <c r="D72" s="50"/>
      <c r="E72" s="50"/>
      <c r="F72" s="50"/>
      <c r="G72" s="50"/>
      <c r="H72" s="50"/>
      <c r="I72" s="50"/>
      <c r="J72" s="50"/>
      <c r="K72" s="50"/>
      <c r="L72" s="50"/>
      <c r="M72" s="51"/>
      <c r="N72" s="51"/>
      <c r="O72" s="53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2">
      <c r="A73" s="50"/>
      <c r="B73" s="53"/>
      <c r="C73" s="53"/>
      <c r="D73" s="50"/>
      <c r="E73" s="50"/>
      <c r="F73" s="50"/>
      <c r="G73" s="50"/>
      <c r="H73" s="50"/>
      <c r="I73" s="50"/>
      <c r="J73" s="50"/>
      <c r="K73" s="50"/>
      <c r="L73" s="50"/>
      <c r="M73" s="51"/>
      <c r="N73" s="51"/>
      <c r="O73" s="53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2">
      <c r="A74" s="50"/>
      <c r="B74" s="53"/>
      <c r="C74" s="53"/>
      <c r="D74" s="50"/>
      <c r="E74" s="50"/>
      <c r="F74" s="50"/>
      <c r="G74" s="50"/>
      <c r="H74" s="50"/>
      <c r="I74" s="50"/>
      <c r="J74" s="50"/>
      <c r="K74" s="50"/>
      <c r="L74" s="50"/>
      <c r="M74" s="51"/>
      <c r="N74" s="51"/>
      <c r="O74" s="53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2">
      <c r="A75" s="50"/>
      <c r="B75" s="53"/>
      <c r="C75" s="53"/>
      <c r="D75" s="50"/>
      <c r="E75" s="50"/>
      <c r="F75" s="50"/>
      <c r="G75" s="50"/>
      <c r="H75" s="50"/>
      <c r="I75" s="50"/>
      <c r="J75" s="50"/>
      <c r="K75" s="50"/>
      <c r="L75" s="50"/>
      <c r="M75" s="51"/>
      <c r="N75" s="51"/>
      <c r="O75" s="53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2">
      <c r="A76" s="50"/>
      <c r="B76" s="53"/>
      <c r="C76" s="53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51"/>
      <c r="O76" s="53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2">
      <c r="A77" s="50"/>
      <c r="B77" s="53"/>
      <c r="C77" s="53"/>
      <c r="D77" s="50"/>
      <c r="E77" s="50"/>
      <c r="F77" s="50"/>
      <c r="G77" s="50"/>
      <c r="H77" s="50"/>
      <c r="I77" s="50"/>
      <c r="J77" s="50"/>
      <c r="K77" s="50"/>
      <c r="L77" s="50"/>
      <c r="M77" s="51"/>
      <c r="N77" s="51"/>
      <c r="O77" s="53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2">
      <c r="A78" s="50"/>
      <c r="B78" s="53"/>
      <c r="C78" s="53"/>
      <c r="D78" s="50"/>
      <c r="E78" s="50"/>
      <c r="F78" s="50"/>
      <c r="G78" s="50"/>
      <c r="H78" s="50"/>
      <c r="I78" s="50"/>
      <c r="J78" s="50"/>
      <c r="K78" s="50"/>
      <c r="L78" s="50"/>
      <c r="M78" s="51"/>
      <c r="N78" s="51"/>
      <c r="O78" s="53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2">
      <c r="A79" s="50"/>
      <c r="B79" s="53"/>
      <c r="C79" s="53"/>
      <c r="D79" s="50"/>
      <c r="E79" s="50"/>
      <c r="F79" s="50"/>
      <c r="G79" s="50"/>
      <c r="H79" s="50"/>
      <c r="I79" s="50"/>
      <c r="J79" s="50"/>
      <c r="K79" s="50"/>
      <c r="L79" s="50"/>
      <c r="M79" s="51"/>
      <c r="N79" s="51"/>
      <c r="O79" s="53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2">
      <c r="A80" s="50"/>
      <c r="B80" s="53"/>
      <c r="C80" s="53"/>
      <c r="D80" s="50"/>
      <c r="E80" s="50"/>
      <c r="F80" s="50"/>
      <c r="G80" s="50"/>
      <c r="H80" s="50"/>
      <c r="I80" s="50"/>
      <c r="J80" s="50"/>
      <c r="K80" s="50"/>
      <c r="L80" s="50"/>
      <c r="M80" s="51"/>
      <c r="N80" s="51"/>
      <c r="O80" s="53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2">
      <c r="A81" s="50"/>
      <c r="B81" s="53"/>
      <c r="C81" s="53"/>
      <c r="D81" s="50"/>
      <c r="E81" s="50"/>
      <c r="F81" s="50"/>
      <c r="G81" s="50"/>
      <c r="H81" s="50"/>
      <c r="I81" s="50"/>
      <c r="J81" s="50"/>
      <c r="K81" s="50"/>
      <c r="L81" s="50"/>
      <c r="M81" s="51"/>
      <c r="N81" s="51"/>
      <c r="O81" s="53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2">
      <c r="A82" s="50"/>
      <c r="B82" s="53"/>
      <c r="C82" s="53"/>
      <c r="D82" s="50"/>
      <c r="E82" s="50"/>
      <c r="F82" s="50"/>
      <c r="G82" s="50"/>
      <c r="H82" s="50"/>
      <c r="I82" s="50"/>
      <c r="J82" s="50"/>
      <c r="K82" s="50"/>
      <c r="L82" s="50"/>
      <c r="M82" s="51"/>
      <c r="N82" s="51"/>
      <c r="O82" s="53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2">
      <c r="A83" s="50"/>
      <c r="B83" s="53"/>
      <c r="C83" s="53"/>
      <c r="D83" s="50"/>
      <c r="E83" s="50"/>
      <c r="F83" s="50"/>
      <c r="G83" s="50"/>
      <c r="H83" s="50"/>
      <c r="I83" s="50"/>
      <c r="J83" s="50"/>
      <c r="K83" s="50"/>
      <c r="L83" s="50"/>
      <c r="M83" s="51"/>
      <c r="N83" s="51"/>
      <c r="O83" s="53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2">
      <c r="A84" s="50"/>
      <c r="B84" s="53"/>
      <c r="C84" s="53"/>
      <c r="D84" s="50"/>
      <c r="E84" s="50"/>
      <c r="F84" s="50"/>
      <c r="G84" s="50"/>
      <c r="H84" s="50"/>
      <c r="I84" s="50"/>
      <c r="J84" s="50"/>
      <c r="K84" s="50"/>
      <c r="L84" s="50"/>
      <c r="M84" s="51"/>
      <c r="N84" s="51"/>
      <c r="O84" s="53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2">
      <c r="A85" s="50"/>
      <c r="B85" s="53"/>
      <c r="C85" s="53"/>
      <c r="D85" s="50"/>
      <c r="E85" s="50"/>
      <c r="F85" s="50"/>
      <c r="G85" s="50"/>
      <c r="H85" s="50"/>
      <c r="I85" s="50"/>
      <c r="J85" s="50"/>
      <c r="K85" s="50"/>
      <c r="L85" s="50"/>
      <c r="M85" s="51"/>
      <c r="N85" s="51"/>
      <c r="O85" s="53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2">
      <c r="A86" s="50"/>
      <c r="B86" s="53"/>
      <c r="C86" s="53"/>
      <c r="D86" s="50"/>
      <c r="E86" s="50"/>
      <c r="F86" s="50"/>
      <c r="G86" s="50"/>
      <c r="H86" s="50"/>
      <c r="I86" s="50"/>
      <c r="J86" s="50"/>
      <c r="K86" s="50"/>
      <c r="L86" s="50"/>
      <c r="M86" s="51"/>
      <c r="N86" s="51"/>
      <c r="O86" s="53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2">
      <c r="A87" s="50"/>
      <c r="B87" s="53"/>
      <c r="C87" s="53"/>
      <c r="D87" s="50"/>
      <c r="E87" s="50"/>
      <c r="F87" s="50"/>
      <c r="G87" s="50"/>
      <c r="H87" s="50"/>
      <c r="I87" s="50"/>
      <c r="J87" s="50"/>
      <c r="K87" s="50"/>
      <c r="L87" s="50"/>
      <c r="M87" s="51"/>
      <c r="N87" s="51"/>
      <c r="O87" s="53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2">
      <c r="A88" s="50"/>
      <c r="B88" s="53"/>
      <c r="C88" s="53"/>
      <c r="D88" s="50"/>
      <c r="E88" s="50"/>
      <c r="F88" s="50"/>
      <c r="G88" s="50"/>
      <c r="H88" s="50"/>
      <c r="I88" s="50"/>
      <c r="J88" s="50"/>
      <c r="K88" s="50"/>
      <c r="L88" s="50"/>
      <c r="M88" s="51"/>
      <c r="N88" s="51"/>
      <c r="O88" s="53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2">
      <c r="A89" s="50"/>
      <c r="B89" s="53"/>
      <c r="C89" s="53"/>
      <c r="D89" s="50"/>
      <c r="E89" s="50"/>
      <c r="F89" s="50"/>
      <c r="G89" s="50"/>
      <c r="H89" s="50"/>
      <c r="I89" s="50"/>
      <c r="J89" s="50"/>
      <c r="K89" s="50"/>
      <c r="L89" s="50"/>
      <c r="M89" s="51"/>
      <c r="N89" s="51"/>
      <c r="O89" s="53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2">
      <c r="A90" s="50"/>
      <c r="B90" s="53"/>
      <c r="C90" s="53"/>
      <c r="D90" s="50"/>
      <c r="E90" s="50"/>
      <c r="F90" s="50"/>
      <c r="G90" s="50"/>
      <c r="H90" s="50"/>
      <c r="I90" s="50"/>
      <c r="J90" s="50"/>
      <c r="K90" s="50"/>
      <c r="L90" s="50"/>
      <c r="M90" s="51"/>
      <c r="N90" s="51"/>
      <c r="O90" s="53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2">
      <c r="A91" s="50"/>
      <c r="B91" s="53"/>
      <c r="C91" s="53"/>
      <c r="D91" s="50"/>
      <c r="E91" s="50"/>
      <c r="F91" s="50"/>
      <c r="G91" s="50"/>
      <c r="H91" s="50"/>
      <c r="I91" s="50"/>
      <c r="J91" s="50"/>
      <c r="K91" s="50"/>
      <c r="L91" s="50"/>
      <c r="M91" s="51"/>
      <c r="N91" s="51"/>
      <c r="O91" s="53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2">
      <c r="A92" s="50"/>
      <c r="B92" s="53"/>
      <c r="C92" s="53"/>
      <c r="D92" s="50"/>
      <c r="E92" s="50"/>
      <c r="F92" s="50"/>
      <c r="G92" s="50"/>
      <c r="H92" s="50"/>
      <c r="I92" s="50"/>
      <c r="J92" s="50"/>
      <c r="K92" s="50"/>
      <c r="L92" s="50"/>
      <c r="M92" s="51"/>
      <c r="N92" s="51"/>
      <c r="O92" s="53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2">
      <c r="A93" s="50"/>
      <c r="B93" s="53"/>
      <c r="C93" s="53"/>
      <c r="D93" s="50"/>
      <c r="E93" s="50"/>
      <c r="F93" s="50"/>
      <c r="G93" s="50"/>
      <c r="H93" s="50"/>
      <c r="I93" s="50"/>
      <c r="J93" s="50"/>
      <c r="K93" s="50"/>
      <c r="L93" s="50"/>
      <c r="M93" s="51"/>
      <c r="N93" s="51"/>
      <c r="O93" s="53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2">
      <c r="A94" s="50"/>
      <c r="B94" s="53"/>
      <c r="C94" s="53"/>
      <c r="D94" s="50"/>
      <c r="E94" s="50"/>
      <c r="F94" s="50"/>
      <c r="G94" s="50"/>
      <c r="H94" s="50"/>
      <c r="I94" s="50"/>
      <c r="J94" s="50"/>
      <c r="K94" s="50"/>
      <c r="L94" s="50"/>
      <c r="M94" s="51"/>
      <c r="N94" s="51"/>
      <c r="O94" s="53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2">
      <c r="A95" s="50"/>
      <c r="B95" s="53"/>
      <c r="C95" s="53"/>
      <c r="D95" s="50"/>
      <c r="E95" s="50"/>
      <c r="F95" s="50"/>
      <c r="G95" s="50"/>
      <c r="H95" s="50"/>
      <c r="I95" s="50"/>
      <c r="J95" s="50"/>
      <c r="K95" s="50"/>
      <c r="L95" s="50"/>
      <c r="M95" s="51"/>
      <c r="N95" s="51"/>
      <c r="O95" s="53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2">
      <c r="A96" s="50"/>
      <c r="B96" s="53"/>
      <c r="C96" s="53"/>
      <c r="D96" s="50"/>
      <c r="E96" s="50"/>
      <c r="F96" s="50"/>
      <c r="G96" s="50"/>
      <c r="H96" s="50"/>
      <c r="I96" s="50"/>
      <c r="J96" s="50"/>
      <c r="K96" s="50"/>
      <c r="L96" s="50"/>
      <c r="M96" s="51"/>
      <c r="N96" s="51"/>
      <c r="O96" s="53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2">
      <c r="A97" s="50"/>
      <c r="B97" s="53"/>
      <c r="C97" s="53"/>
      <c r="D97" s="50"/>
      <c r="E97" s="50"/>
      <c r="F97" s="50"/>
      <c r="G97" s="50"/>
      <c r="H97" s="50"/>
      <c r="I97" s="50"/>
      <c r="J97" s="50"/>
      <c r="K97" s="50"/>
      <c r="L97" s="50"/>
      <c r="M97" s="51"/>
      <c r="N97" s="51"/>
      <c r="O97" s="53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2">
      <c r="A98" s="50"/>
      <c r="B98" s="53"/>
      <c r="C98" s="53"/>
      <c r="D98" s="50"/>
      <c r="E98" s="50"/>
      <c r="F98" s="50"/>
      <c r="G98" s="50"/>
      <c r="H98" s="50"/>
      <c r="I98" s="50"/>
      <c r="J98" s="50"/>
      <c r="K98" s="50"/>
      <c r="L98" s="50"/>
      <c r="M98" s="51"/>
      <c r="N98" s="51"/>
      <c r="O98" s="53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2">
      <c r="A99" s="50"/>
      <c r="B99" s="53"/>
      <c r="C99" s="53"/>
      <c r="D99" s="50"/>
      <c r="E99" s="50"/>
      <c r="F99" s="50"/>
      <c r="G99" s="50"/>
      <c r="H99" s="50"/>
      <c r="I99" s="50"/>
      <c r="J99" s="50"/>
      <c r="K99" s="50"/>
      <c r="L99" s="50"/>
      <c r="M99" s="51"/>
      <c r="N99" s="51"/>
      <c r="O99" s="53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2">
      <c r="A100" s="50"/>
      <c r="B100" s="53"/>
      <c r="C100" s="53"/>
      <c r="D100" s="50"/>
      <c r="E100" s="50"/>
      <c r="F100" s="50"/>
      <c r="G100" s="50"/>
      <c r="H100" s="50"/>
      <c r="I100" s="50"/>
      <c r="J100" s="50"/>
      <c r="K100" s="50"/>
      <c r="L100" s="50"/>
      <c r="M100" s="51"/>
      <c r="N100" s="51"/>
      <c r="O100" s="53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</sheetData>
  <sheetProtection/>
  <printOptions gridLines="1" horizontalCentered="1"/>
  <pageMargins left="0.75" right="0.75" top="1.53" bottom="1" header="0.5" footer="0.5"/>
  <pageSetup fitToHeight="1" fitToWidth="1" horizontalDpi="600" verticalDpi="600" orientation="portrait" scale="94" r:id="rId1"/>
  <headerFooter alignWithMargins="0">
    <oddHeader>&amp;C&amp;"Geneva,Bold"&amp;10Queen's Tournament
ROUND ONE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00"/>
  <sheetViews>
    <sheetView zoomScalePageLayoutView="0" workbookViewId="0" topLeftCell="A1">
      <selection activeCell="B2" sqref="B2"/>
    </sheetView>
  </sheetViews>
  <sheetFormatPr defaultColWidth="8.875" defaultRowHeight="12"/>
  <cols>
    <col min="1" max="1" width="13.75390625" style="50" bestFit="1" customWidth="1"/>
    <col min="2" max="2" width="5.125" style="53" bestFit="1" customWidth="1"/>
    <col min="3" max="3" width="6.875" style="53" bestFit="1" customWidth="1"/>
    <col min="4" max="5" width="21.125" style="50" bestFit="1" customWidth="1"/>
    <col min="6" max="6" width="17.625" style="47" bestFit="1" customWidth="1"/>
    <col min="7" max="7" width="15.375" style="47" bestFit="1" customWidth="1"/>
    <col min="8" max="8" width="9.25390625" style="47" bestFit="1" customWidth="1"/>
    <col min="9" max="9" width="17.625" style="50" bestFit="1" customWidth="1"/>
    <col min="10" max="10" width="21.75390625" style="50" bestFit="1" customWidth="1"/>
    <col min="11" max="14" width="8.875" style="51" customWidth="1"/>
    <col min="15" max="15" width="5.625" style="53" bestFit="1" customWidth="1"/>
    <col min="16" max="16384" width="8.875" style="51" customWidth="1"/>
  </cols>
  <sheetData>
    <row r="1" spans="1:15" ht="12">
      <c r="A1" s="52"/>
      <c r="B1" s="62"/>
      <c r="C1" s="62"/>
      <c r="D1" s="52"/>
      <c r="E1" s="52"/>
      <c r="F1" s="52"/>
      <c r="G1" s="52"/>
      <c r="H1" s="52"/>
      <c r="I1" s="52"/>
      <c r="J1" s="52"/>
      <c r="K1" s="63"/>
      <c r="L1" s="63"/>
      <c r="O1" s="62"/>
    </row>
    <row r="2" spans="6:8" ht="12">
      <c r="F2" s="50"/>
      <c r="G2" s="50"/>
      <c r="H2" s="50"/>
    </row>
    <row r="3" spans="6:8" ht="12">
      <c r="F3" s="50"/>
      <c r="G3" s="50"/>
      <c r="H3" s="50"/>
    </row>
    <row r="4" spans="6:8" ht="12">
      <c r="F4" s="50"/>
      <c r="G4" s="50"/>
      <c r="H4" s="50"/>
    </row>
    <row r="5" spans="6:8" ht="12">
      <c r="F5" s="50"/>
      <c r="G5" s="50"/>
      <c r="H5" s="50"/>
    </row>
    <row r="6" spans="6:8" ht="12">
      <c r="F6" s="50"/>
      <c r="G6" s="50"/>
      <c r="H6" s="50"/>
    </row>
    <row r="7" spans="6:8" ht="12">
      <c r="F7" s="50"/>
      <c r="G7" s="50"/>
      <c r="H7" s="50"/>
    </row>
    <row r="8" spans="6:8" ht="12">
      <c r="F8" s="50"/>
      <c r="G8" s="50"/>
      <c r="H8" s="50"/>
    </row>
    <row r="9" spans="6:8" ht="12">
      <c r="F9" s="50"/>
      <c r="G9" s="50"/>
      <c r="H9" s="50"/>
    </row>
    <row r="10" spans="6:8" ht="12">
      <c r="F10" s="50"/>
      <c r="G10" s="50"/>
      <c r="H10" s="50"/>
    </row>
    <row r="11" spans="6:8" ht="12">
      <c r="F11" s="50"/>
      <c r="G11" s="50"/>
      <c r="H11" s="50"/>
    </row>
    <row r="12" spans="6:8" ht="12">
      <c r="F12" s="50"/>
      <c r="G12" s="50"/>
      <c r="H12" s="50"/>
    </row>
    <row r="13" spans="6:8" ht="12">
      <c r="F13" s="50"/>
      <c r="G13" s="50"/>
      <c r="H13" s="50"/>
    </row>
    <row r="14" spans="6:8" ht="12">
      <c r="F14" s="50"/>
      <c r="G14" s="50"/>
      <c r="H14" s="50"/>
    </row>
    <row r="15" spans="6:8" ht="12">
      <c r="F15" s="50"/>
      <c r="G15" s="50"/>
      <c r="H15" s="50"/>
    </row>
    <row r="16" spans="6:8" ht="12">
      <c r="F16" s="50"/>
      <c r="G16" s="50"/>
      <c r="H16" s="50"/>
    </row>
    <row r="17" spans="6:8" ht="12">
      <c r="F17" s="50"/>
      <c r="G17" s="50"/>
      <c r="H17" s="50"/>
    </row>
    <row r="18" spans="6:8" ht="12">
      <c r="F18" s="50"/>
      <c r="G18" s="50"/>
      <c r="H18" s="50"/>
    </row>
    <row r="19" spans="6:8" ht="12">
      <c r="F19" s="50"/>
      <c r="G19" s="50"/>
      <c r="H19" s="50"/>
    </row>
    <row r="20" spans="6:8" ht="12">
      <c r="F20" s="50"/>
      <c r="G20" s="50"/>
      <c r="H20" s="50"/>
    </row>
    <row r="21" spans="6:8" ht="12">
      <c r="F21" s="50"/>
      <c r="G21" s="50"/>
      <c r="H21" s="50"/>
    </row>
    <row r="22" spans="6:8" ht="12">
      <c r="F22" s="50"/>
      <c r="G22" s="50"/>
      <c r="H22" s="50"/>
    </row>
    <row r="23" spans="6:8" ht="12">
      <c r="F23" s="50"/>
      <c r="G23" s="50"/>
      <c r="H23" s="50"/>
    </row>
    <row r="24" spans="6:8" ht="12">
      <c r="F24" s="50"/>
      <c r="G24" s="50"/>
      <c r="H24" s="50"/>
    </row>
    <row r="25" spans="6:8" ht="12">
      <c r="F25" s="50"/>
      <c r="G25" s="50"/>
      <c r="H25" s="50"/>
    </row>
    <row r="26" spans="6:8" ht="12">
      <c r="F26" s="50"/>
      <c r="G26" s="50"/>
      <c r="H26" s="50"/>
    </row>
    <row r="27" spans="6:8" ht="12">
      <c r="F27" s="50"/>
      <c r="G27" s="50"/>
      <c r="H27" s="50"/>
    </row>
    <row r="28" spans="6:8" ht="12">
      <c r="F28" s="50"/>
      <c r="G28" s="50"/>
      <c r="H28" s="50"/>
    </row>
    <row r="29" spans="6:8" ht="12">
      <c r="F29" s="50"/>
      <c r="G29" s="50"/>
      <c r="H29" s="50"/>
    </row>
    <row r="30" spans="6:8" ht="12">
      <c r="F30" s="50"/>
      <c r="G30" s="50"/>
      <c r="H30" s="50"/>
    </row>
    <row r="31" spans="6:8" ht="12">
      <c r="F31" s="50"/>
      <c r="G31" s="50"/>
      <c r="H31" s="50"/>
    </row>
    <row r="32" spans="6:8" ht="12">
      <c r="F32" s="50"/>
      <c r="G32" s="50"/>
      <c r="H32" s="50"/>
    </row>
    <row r="33" spans="6:8" ht="12">
      <c r="F33" s="50"/>
      <c r="G33" s="50"/>
      <c r="H33" s="50"/>
    </row>
    <row r="34" spans="6:8" ht="12">
      <c r="F34" s="50"/>
      <c r="G34" s="50"/>
      <c r="H34" s="50"/>
    </row>
    <row r="35" spans="6:8" ht="12">
      <c r="F35" s="50"/>
      <c r="G35" s="50"/>
      <c r="H35" s="50"/>
    </row>
    <row r="36" spans="6:8" ht="12">
      <c r="F36" s="50"/>
      <c r="G36" s="50"/>
      <c r="H36" s="50"/>
    </row>
    <row r="37" spans="6:8" ht="12">
      <c r="F37" s="50"/>
      <c r="G37" s="50"/>
      <c r="H37" s="50"/>
    </row>
    <row r="38" spans="6:8" ht="12">
      <c r="F38" s="50"/>
      <c r="G38" s="50"/>
      <c r="H38" s="50"/>
    </row>
    <row r="39" spans="6:8" ht="12">
      <c r="F39" s="50"/>
      <c r="G39" s="50"/>
      <c r="H39" s="50"/>
    </row>
    <row r="40" spans="6:8" ht="12">
      <c r="F40" s="50"/>
      <c r="G40" s="50"/>
      <c r="H40" s="50"/>
    </row>
    <row r="41" spans="6:8" ht="12">
      <c r="F41" s="50"/>
      <c r="G41" s="50"/>
      <c r="H41" s="50"/>
    </row>
    <row r="42" spans="6:8" ht="12">
      <c r="F42" s="50"/>
      <c r="G42" s="50"/>
      <c r="H42" s="50"/>
    </row>
    <row r="43" spans="6:8" ht="12">
      <c r="F43" s="50"/>
      <c r="G43" s="50"/>
      <c r="H43" s="50"/>
    </row>
    <row r="44" spans="6:8" ht="12">
      <c r="F44" s="50"/>
      <c r="G44" s="50"/>
      <c r="H44" s="50"/>
    </row>
    <row r="45" spans="6:8" ht="12">
      <c r="F45" s="50"/>
      <c r="G45" s="50"/>
      <c r="H45" s="50"/>
    </row>
    <row r="46" spans="6:8" ht="12">
      <c r="F46" s="50"/>
      <c r="G46" s="50"/>
      <c r="H46" s="50"/>
    </row>
    <row r="47" spans="6:8" ht="12">
      <c r="F47" s="50"/>
      <c r="G47" s="50"/>
      <c r="H47" s="50"/>
    </row>
    <row r="48" spans="6:8" ht="12">
      <c r="F48" s="50"/>
      <c r="G48" s="50"/>
      <c r="H48" s="50"/>
    </row>
    <row r="49" spans="6:8" ht="12">
      <c r="F49" s="50"/>
      <c r="G49" s="50"/>
      <c r="H49" s="50"/>
    </row>
    <row r="50" spans="6:8" ht="12">
      <c r="F50" s="50"/>
      <c r="G50" s="50"/>
      <c r="H50" s="50"/>
    </row>
    <row r="51" spans="6:8" ht="12">
      <c r="F51" s="50"/>
      <c r="G51" s="50"/>
      <c r="H51" s="50"/>
    </row>
    <row r="52" spans="6:8" ht="12">
      <c r="F52" s="50"/>
      <c r="G52" s="50"/>
      <c r="H52" s="50"/>
    </row>
    <row r="53" spans="6:8" ht="12">
      <c r="F53" s="50"/>
      <c r="G53" s="50"/>
      <c r="H53" s="50"/>
    </row>
    <row r="54" spans="6:8" ht="12">
      <c r="F54" s="50"/>
      <c r="G54" s="50"/>
      <c r="H54" s="50"/>
    </row>
    <row r="55" spans="6:8" ht="12">
      <c r="F55" s="50"/>
      <c r="G55" s="50"/>
      <c r="H55" s="50"/>
    </row>
    <row r="56" spans="6:8" ht="12">
      <c r="F56" s="50"/>
      <c r="G56" s="50"/>
      <c r="H56" s="50"/>
    </row>
    <row r="57" spans="6:8" ht="12">
      <c r="F57" s="50"/>
      <c r="G57" s="50"/>
      <c r="H57" s="50"/>
    </row>
    <row r="58" spans="6:8" ht="12">
      <c r="F58" s="50"/>
      <c r="G58" s="50"/>
      <c r="H58" s="50"/>
    </row>
    <row r="59" spans="6:8" ht="12">
      <c r="F59" s="50"/>
      <c r="G59" s="50"/>
      <c r="H59" s="50"/>
    </row>
    <row r="60" spans="6:8" ht="12">
      <c r="F60" s="50"/>
      <c r="G60" s="50"/>
      <c r="H60" s="50"/>
    </row>
    <row r="61" spans="6:8" ht="12">
      <c r="F61" s="50"/>
      <c r="G61" s="50"/>
      <c r="H61" s="50"/>
    </row>
    <row r="62" spans="6:8" ht="12">
      <c r="F62" s="50"/>
      <c r="G62" s="50"/>
      <c r="H62" s="50"/>
    </row>
    <row r="63" spans="6:8" ht="12">
      <c r="F63" s="50"/>
      <c r="G63" s="50"/>
      <c r="H63" s="50"/>
    </row>
    <row r="64" spans="6:8" ht="12">
      <c r="F64" s="50"/>
      <c r="G64" s="50"/>
      <c r="H64" s="50"/>
    </row>
    <row r="65" spans="6:8" ht="12">
      <c r="F65" s="50"/>
      <c r="G65" s="50"/>
      <c r="H65" s="50"/>
    </row>
    <row r="66" spans="6:8" ht="12">
      <c r="F66" s="50"/>
      <c r="G66" s="50"/>
      <c r="H66" s="50"/>
    </row>
    <row r="67" spans="6:8" ht="12">
      <c r="F67" s="50"/>
      <c r="G67" s="50"/>
      <c r="H67" s="50"/>
    </row>
    <row r="68" spans="6:8" ht="12">
      <c r="F68" s="50"/>
      <c r="G68" s="50"/>
      <c r="H68" s="50"/>
    </row>
    <row r="69" spans="6:8" ht="12">
      <c r="F69" s="50"/>
      <c r="G69" s="50"/>
      <c r="H69" s="50"/>
    </row>
    <row r="70" spans="6:8" ht="12">
      <c r="F70" s="50"/>
      <c r="G70" s="50"/>
      <c r="H70" s="50"/>
    </row>
    <row r="71" spans="6:8" ht="12">
      <c r="F71" s="50"/>
      <c r="G71" s="50"/>
      <c r="H71" s="50"/>
    </row>
    <row r="72" spans="6:8" ht="12">
      <c r="F72" s="50"/>
      <c r="G72" s="50"/>
      <c r="H72" s="50"/>
    </row>
    <row r="73" spans="6:8" ht="12">
      <c r="F73" s="50"/>
      <c r="G73" s="50"/>
      <c r="H73" s="50"/>
    </row>
    <row r="74" spans="6:8" ht="12">
      <c r="F74" s="50"/>
      <c r="G74" s="50"/>
      <c r="H74" s="50"/>
    </row>
    <row r="75" spans="6:8" ht="12">
      <c r="F75" s="50"/>
      <c r="G75" s="50"/>
      <c r="H75" s="50"/>
    </row>
    <row r="76" spans="6:8" ht="12">
      <c r="F76" s="50"/>
      <c r="G76" s="50"/>
      <c r="H76" s="50"/>
    </row>
    <row r="77" spans="6:8" ht="12">
      <c r="F77" s="50"/>
      <c r="G77" s="50"/>
      <c r="H77" s="50"/>
    </row>
    <row r="78" spans="6:8" ht="12">
      <c r="F78" s="50"/>
      <c r="G78" s="50"/>
      <c r="H78" s="50"/>
    </row>
    <row r="79" spans="6:8" ht="12">
      <c r="F79" s="50"/>
      <c r="G79" s="50"/>
      <c r="H79" s="50"/>
    </row>
    <row r="80" spans="6:8" ht="12">
      <c r="F80" s="50"/>
      <c r="G80" s="50"/>
      <c r="H80" s="50"/>
    </row>
    <row r="81" spans="6:8" ht="12">
      <c r="F81" s="50"/>
      <c r="G81" s="50"/>
      <c r="H81" s="50"/>
    </row>
    <row r="82" spans="6:8" ht="12">
      <c r="F82" s="50"/>
      <c r="G82" s="50"/>
      <c r="H82" s="50"/>
    </row>
    <row r="83" spans="6:8" ht="12">
      <c r="F83" s="50"/>
      <c r="G83" s="50"/>
      <c r="H83" s="50"/>
    </row>
    <row r="84" spans="6:8" ht="12">
      <c r="F84" s="50"/>
      <c r="G84" s="50"/>
      <c r="H84" s="50"/>
    </row>
    <row r="85" spans="6:8" ht="12">
      <c r="F85" s="50"/>
      <c r="G85" s="50"/>
      <c r="H85" s="50"/>
    </row>
    <row r="86" spans="6:8" ht="12">
      <c r="F86" s="50"/>
      <c r="G86" s="50"/>
      <c r="H86" s="50"/>
    </row>
    <row r="87" spans="6:8" ht="12">
      <c r="F87" s="50"/>
      <c r="G87" s="50"/>
      <c r="H87" s="50"/>
    </row>
    <row r="88" spans="6:8" ht="12">
      <c r="F88" s="50"/>
      <c r="G88" s="50"/>
      <c r="H88" s="50"/>
    </row>
    <row r="89" spans="6:8" ht="12">
      <c r="F89" s="50"/>
      <c r="G89" s="50"/>
      <c r="H89" s="50"/>
    </row>
    <row r="90" spans="6:8" ht="12">
      <c r="F90" s="50"/>
      <c r="G90" s="50"/>
      <c r="H90" s="50"/>
    </row>
    <row r="91" spans="6:8" ht="12">
      <c r="F91" s="50"/>
      <c r="G91" s="50"/>
      <c r="H91" s="50"/>
    </row>
    <row r="92" spans="6:8" ht="12">
      <c r="F92" s="50"/>
      <c r="G92" s="50"/>
      <c r="H92" s="50"/>
    </row>
    <row r="93" spans="6:8" ht="12">
      <c r="F93" s="50"/>
      <c r="G93" s="50"/>
      <c r="H93" s="50"/>
    </row>
    <row r="94" spans="6:8" ht="12">
      <c r="F94" s="50"/>
      <c r="G94" s="50"/>
      <c r="H94" s="50"/>
    </row>
    <row r="95" spans="6:8" ht="12">
      <c r="F95" s="50"/>
      <c r="G95" s="50"/>
      <c r="H95" s="50"/>
    </row>
    <row r="96" spans="6:8" ht="12">
      <c r="F96" s="50"/>
      <c r="G96" s="50"/>
      <c r="H96" s="50"/>
    </row>
    <row r="97" spans="6:8" ht="12">
      <c r="F97" s="50"/>
      <c r="G97" s="50"/>
      <c r="H97" s="50"/>
    </row>
    <row r="98" spans="6:8" ht="12">
      <c r="F98" s="50"/>
      <c r="G98" s="50"/>
      <c r="H98" s="50"/>
    </row>
    <row r="99" spans="6:8" ht="12">
      <c r="F99" s="50"/>
      <c r="G99" s="50"/>
      <c r="H99" s="50"/>
    </row>
    <row r="100" spans="6:8" ht="12">
      <c r="F100" s="50"/>
      <c r="G100" s="50"/>
      <c r="H100" s="50"/>
    </row>
  </sheetData>
  <sheetProtection/>
  <printOptions gridLines="1" horizontalCentered="1"/>
  <pageMargins left="0.75" right="0.75" top="1.58" bottom="1" header="0.5" footer="0.5"/>
  <pageSetup fitToHeight="1" fitToWidth="1" horizontalDpi="600" verticalDpi="600" orientation="portrait" scale="93" r:id="rId1"/>
  <headerFooter alignWithMargins="0">
    <oddHeader>&amp;C&amp;"Geneva,Bold"&amp;10Queen's Tournament
ROUND TWO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69"/>
  <sheetViews>
    <sheetView zoomScalePageLayoutView="0" workbookViewId="0" topLeftCell="A1">
      <selection activeCell="A2" sqref="A2"/>
    </sheetView>
  </sheetViews>
  <sheetFormatPr defaultColWidth="8.875" defaultRowHeight="12"/>
  <cols>
    <col min="1" max="1" width="13.75390625" style="50" bestFit="1" customWidth="1"/>
    <col min="2" max="2" width="5.125" style="53" hidden="1" customWidth="1"/>
    <col min="3" max="3" width="6.875" style="53" hidden="1" customWidth="1"/>
    <col min="4" max="5" width="21.125" style="50" bestFit="1" customWidth="1"/>
    <col min="6" max="6" width="18.00390625" style="50" bestFit="1" customWidth="1"/>
    <col min="7" max="7" width="9.25390625" style="50" bestFit="1" customWidth="1"/>
    <col min="8" max="8" width="19.125" style="50" bestFit="1" customWidth="1"/>
    <col min="9" max="14" width="8.875" style="51" customWidth="1"/>
    <col min="15" max="15" width="5.625" style="53" bestFit="1" customWidth="1"/>
    <col min="16" max="16384" width="8.875" style="51" customWidth="1"/>
  </cols>
  <sheetData>
    <row r="1" spans="1:15" ht="12">
      <c r="A1" s="52"/>
      <c r="B1" s="62"/>
      <c r="C1" s="62"/>
      <c r="D1" s="52"/>
      <c r="E1" s="52"/>
      <c r="F1" s="52"/>
      <c r="G1" s="52"/>
      <c r="H1" s="52"/>
      <c r="I1" s="63"/>
      <c r="J1" s="63"/>
      <c r="K1" s="63"/>
      <c r="L1" s="63"/>
      <c r="O1" s="62"/>
    </row>
    <row r="7" ht="12">
      <c r="C7" s="56"/>
    </row>
    <row r="8" ht="12">
      <c r="C8" s="54"/>
    </row>
    <row r="9" ht="12">
      <c r="C9" s="56"/>
    </row>
    <row r="11" ht="12">
      <c r="C11" s="56"/>
    </row>
    <row r="18" ht="12">
      <c r="C18" s="54"/>
    </row>
    <row r="20" ht="12">
      <c r="C20" s="54"/>
    </row>
    <row r="21" ht="12">
      <c r="C21" s="54"/>
    </row>
    <row r="22" ht="12">
      <c r="C22" s="56"/>
    </row>
    <row r="23" ht="12">
      <c r="C23" s="56"/>
    </row>
    <row r="25" ht="12">
      <c r="C25" s="54"/>
    </row>
    <row r="26" ht="12">
      <c r="C26" s="54"/>
    </row>
    <row r="27" ht="12">
      <c r="C27" s="56"/>
    </row>
    <row r="28" ht="12">
      <c r="C28" s="56"/>
    </row>
    <row r="35" ht="12">
      <c r="C35" s="56"/>
    </row>
    <row r="38" ht="12">
      <c r="C38" s="56"/>
    </row>
    <row r="39" ht="12">
      <c r="C39" s="54"/>
    </row>
    <row r="41" ht="12">
      <c r="C41" s="56"/>
    </row>
    <row r="46" ht="12">
      <c r="C46" s="56"/>
    </row>
    <row r="47" ht="12">
      <c r="C47" s="56"/>
    </row>
    <row r="48" ht="12">
      <c r="C48" s="56"/>
    </row>
    <row r="49" spans="1:3" ht="12">
      <c r="A49" s="103"/>
      <c r="C49" s="56"/>
    </row>
    <row r="50" ht="12">
      <c r="C50" s="56"/>
    </row>
    <row r="51" ht="12">
      <c r="C51" s="54"/>
    </row>
    <row r="54" ht="12">
      <c r="C54" s="56"/>
    </row>
    <row r="55" ht="12">
      <c r="C55" s="54"/>
    </row>
    <row r="57" ht="12">
      <c r="C57" s="56"/>
    </row>
    <row r="59" ht="12">
      <c r="C59" s="54"/>
    </row>
    <row r="62" ht="12">
      <c r="C62" s="55"/>
    </row>
    <row r="63" ht="12">
      <c r="C63" s="54"/>
    </row>
    <row r="64" ht="12">
      <c r="C64" s="56"/>
    </row>
    <row r="69" ht="12">
      <c r="C69" s="56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portrait" scale="99" r:id="rId1"/>
  <headerFooter alignWithMargins="0">
    <oddHeader>&amp;C&amp;"Geneva,Bold"Queen's Tournament
ROUND THREE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13"/>
  <sheetViews>
    <sheetView zoomScalePageLayoutView="0" workbookViewId="0" topLeftCell="A1">
      <selection activeCell="A2" sqref="A2"/>
    </sheetView>
  </sheetViews>
  <sheetFormatPr defaultColWidth="8.875" defaultRowHeight="12"/>
  <cols>
    <col min="1" max="1" width="13.75390625" style="50" bestFit="1" customWidth="1"/>
    <col min="2" max="2" width="5.125" style="53" customWidth="1"/>
    <col min="3" max="3" width="6.875" style="53" customWidth="1"/>
    <col min="4" max="5" width="21.125" style="50" bestFit="1" customWidth="1"/>
    <col min="6" max="6" width="18.00390625" style="50" bestFit="1" customWidth="1"/>
    <col min="7" max="7" width="9.75390625" style="50" bestFit="1" customWidth="1"/>
    <col min="8" max="8" width="11.75390625" style="50" bestFit="1" customWidth="1"/>
    <col min="9" max="9" width="16.75390625" style="51" bestFit="1" customWidth="1"/>
    <col min="10" max="14" width="8.875" style="51" customWidth="1"/>
    <col min="15" max="15" width="5.625" style="53" bestFit="1" customWidth="1"/>
    <col min="16" max="16384" width="8.875" style="51" customWidth="1"/>
  </cols>
  <sheetData>
    <row r="1" spans="1:15" ht="12">
      <c r="A1" s="52"/>
      <c r="B1" s="62"/>
      <c r="C1" s="62"/>
      <c r="D1" s="52"/>
      <c r="E1" s="52"/>
      <c r="F1" s="52"/>
      <c r="G1" s="52"/>
      <c r="H1" s="52"/>
      <c r="I1" s="63"/>
      <c r="J1" s="63"/>
      <c r="K1" s="63"/>
      <c r="L1" s="63"/>
      <c r="O1" s="62"/>
    </row>
    <row r="2" ht="12">
      <c r="C2" s="54"/>
    </row>
    <row r="3" ht="12">
      <c r="C3" s="54"/>
    </row>
    <row r="4" ht="12">
      <c r="C4" s="54"/>
    </row>
    <row r="5" ht="12">
      <c r="C5" s="54"/>
    </row>
    <row r="6" ht="12">
      <c r="C6" s="54"/>
    </row>
    <row r="7" ht="12">
      <c r="C7" s="55"/>
    </row>
    <row r="8" ht="12">
      <c r="C8" s="54"/>
    </row>
    <row r="9" ht="12">
      <c r="C9" s="54"/>
    </row>
    <row r="10" ht="12">
      <c r="F10" s="91"/>
    </row>
    <row r="13" ht="12">
      <c r="F13" s="90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Header>&amp;C&amp;"Geneva,Bold"Queen's Tournament
ROUND FOUR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2"/>
  <sheetViews>
    <sheetView zoomScalePageLayoutView="0" workbookViewId="0" topLeftCell="A1">
      <selection activeCell="A2" sqref="A2"/>
    </sheetView>
  </sheetViews>
  <sheetFormatPr defaultColWidth="8.875" defaultRowHeight="12"/>
  <cols>
    <col min="1" max="1" width="13.75390625" style="50" bestFit="1" customWidth="1"/>
    <col min="2" max="2" width="5.125" style="53" bestFit="1" customWidth="1"/>
    <col min="3" max="3" width="6.875" style="53" bestFit="1" customWidth="1"/>
    <col min="4" max="5" width="21.125" style="50" bestFit="1" customWidth="1"/>
    <col min="6" max="6" width="18.00390625" style="50" bestFit="1" customWidth="1"/>
    <col min="7" max="10" width="9.25390625" style="50" bestFit="1" customWidth="1"/>
    <col min="11" max="14" width="8.875" style="51" customWidth="1"/>
    <col min="15" max="15" width="5.625" style="53" bestFit="1" customWidth="1"/>
    <col min="16" max="16384" width="8.875" style="51" customWidth="1"/>
  </cols>
  <sheetData>
    <row r="1" spans="1:15" ht="12">
      <c r="A1" s="52"/>
      <c r="B1" s="62"/>
      <c r="C1" s="62"/>
      <c r="D1" s="52"/>
      <c r="E1" s="52"/>
      <c r="F1" s="52"/>
      <c r="G1" s="52"/>
      <c r="H1" s="52"/>
      <c r="I1" s="52"/>
      <c r="J1" s="52"/>
      <c r="K1" s="63"/>
      <c r="L1" s="63"/>
      <c r="O1" s="62"/>
    </row>
    <row r="4" ht="12">
      <c r="G4" s="51"/>
    </row>
    <row r="7" ht="12">
      <c r="G7" s="51"/>
    </row>
    <row r="15" ht="12">
      <c r="G15" s="51"/>
    </row>
    <row r="23" ht="12">
      <c r="H23" s="51"/>
    </row>
    <row r="27" ht="12">
      <c r="G27" s="51"/>
    </row>
    <row r="29" ht="12">
      <c r="G29" s="51"/>
    </row>
    <row r="30" ht="12">
      <c r="G30" s="51"/>
    </row>
    <row r="33" ht="12">
      <c r="G33" s="51"/>
    </row>
    <row r="37" ht="12">
      <c r="G37" s="51"/>
    </row>
    <row r="38" ht="12">
      <c r="G38" s="51"/>
    </row>
    <row r="40" ht="12">
      <c r="G40" s="51"/>
    </row>
    <row r="41" ht="12">
      <c r="F41" s="51"/>
    </row>
    <row r="42" ht="12">
      <c r="G42" s="51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portrait" scale="98" r:id="rId1"/>
  <headerFooter alignWithMargins="0">
    <oddHeader>&amp;C&amp;"Geneva,Bold"Queen's Tournament
ROUND FIVE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cgeorge</cp:lastModifiedBy>
  <cp:lastPrinted>2017-01-15T15:34:53Z</cp:lastPrinted>
  <dcterms:created xsi:type="dcterms:W3CDTF">2017-01-13T23:41:11Z</dcterms:created>
  <dcterms:modified xsi:type="dcterms:W3CDTF">2017-01-20T02:59:27Z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-2069637425</vt:i4>
  </property>
  <property fmtid="{D5CDD505-2E9C-101B-9397-08002B2CF9AE}" pid="3" name="_EmailSubject">
    <vt:lpwstr>Tab file</vt:lpwstr>
  </property>
  <property fmtid="{D5CDD505-2E9C-101B-9397-08002B2CF9AE}" pid="4" name="_AuthorEmail">
    <vt:lpwstr>david_barnett@sympatico.ca</vt:lpwstr>
  </property>
  <property fmtid="{D5CDD505-2E9C-101B-9397-08002B2CF9AE}" pid="5" name="_AuthorEmailDisplayName">
    <vt:lpwstr>David Barnett</vt:lpwstr>
  </property>
  <property fmtid="{D5CDD505-2E9C-101B-9397-08002B2CF9AE}" pid="6" name="_ReviewingToolsShownOnce">
    <vt:lpwstr/>
  </property>
</Properties>
</file>